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15\shukla\"/>
    </mc:Choice>
  </mc:AlternateContent>
  <bookViews>
    <workbookView xWindow="0" yWindow="0" windowWidth="19200" windowHeight="6770" activeTab="1"/>
  </bookViews>
  <sheets>
    <sheet name="readme" sheetId="4" r:id="rId1"/>
    <sheet name="nsf" sheetId="3" r:id="rId2"/>
    <sheet name="noaa" sheetId="1" r:id="rId3"/>
    <sheet name="nasa" sheetId="2" r:id="rId4"/>
    <sheet name="990s" sheetId="8" r:id="rId5"/>
    <sheet name="combined 2014 salary" sheetId="5" r:id="rId6"/>
  </sheets>
  <definedNames>
    <definedName name="_xlnm._FilterDatabase" localSheetId="2" hidden="1">noaa!$A$1:$H$44</definedName>
    <definedName name="_xlnm._FilterDatabase" localSheetId="1" hidden="1">nsf!$A$1:$Y$29</definedName>
  </definedNames>
  <calcPr calcId="152511"/>
</workbook>
</file>

<file path=xl/calcChain.xml><?xml version="1.0" encoding="utf-8"?>
<calcChain xmlns="http://schemas.openxmlformats.org/spreadsheetml/2006/main">
  <c r="B16" i="8" l="1"/>
  <c r="F16" i="8"/>
  <c r="G16" i="8"/>
  <c r="G15" i="8"/>
  <c r="G14" i="8"/>
  <c r="G13" i="8"/>
  <c r="G12" i="8"/>
  <c r="G11" i="8"/>
  <c r="G10" i="8"/>
  <c r="G9" i="8"/>
  <c r="G8" i="8"/>
  <c r="G7" i="8"/>
  <c r="G6" i="8"/>
  <c r="G5" i="8"/>
  <c r="G4" i="8"/>
  <c r="B5" i="8"/>
  <c r="B6" i="8" s="1"/>
  <c r="B7" i="8" s="1"/>
  <c r="B8" i="8" s="1"/>
  <c r="B9" i="8" s="1"/>
  <c r="B10" i="8" s="1"/>
  <c r="B11" i="8" s="1"/>
  <c r="B12" i="8" s="1"/>
  <c r="B13" i="8" s="1"/>
  <c r="B14" i="8" s="1"/>
  <c r="B15" i="8" s="1"/>
  <c r="B4" i="8"/>
  <c r="G2" i="8"/>
  <c r="G3" i="8"/>
  <c r="F2" i="8"/>
  <c r="F3" i="8"/>
  <c r="F4" i="8"/>
  <c r="F5" i="8"/>
  <c r="F6" i="8"/>
  <c r="F7" i="8"/>
  <c r="F8" i="8"/>
  <c r="F9" i="8"/>
  <c r="F10" i="8"/>
  <c r="F11" i="8"/>
  <c r="F12" i="8"/>
  <c r="F13" i="8"/>
  <c r="F14" i="8"/>
  <c r="F15" i="8"/>
  <c r="F7" i="4" l="1"/>
  <c r="F6" i="4"/>
  <c r="B7" i="5" l="1"/>
  <c r="D6" i="5"/>
  <c r="D5" i="5"/>
  <c r="D4" i="5"/>
  <c r="D3" i="5"/>
  <c r="D7" i="5"/>
  <c r="D2" i="5" l="1"/>
</calcChain>
</file>

<file path=xl/sharedStrings.xml><?xml version="1.0" encoding="utf-8"?>
<sst xmlns="http://schemas.openxmlformats.org/spreadsheetml/2006/main" count="1092" uniqueCount="520">
  <si>
    <t>NA07OAR4310268</t>
  </si>
  <si>
    <t>Experimental High Resolution Seasonal Climate and Hydrologic Prediction and Predictability Studies of the Pan-American and South American Monsoons from Intra-seasonal to Seasonal Scales</t>
  </si>
  <si>
    <t>Jim Kinter</t>
  </si>
  <si>
    <t>Predictability and Prediction of Climate from Days to Decades</t>
  </si>
  <si>
    <t>George Mason University</t>
  </si>
  <si>
    <t>James Kinter, Stacey Whitlock</t>
  </si>
  <si>
    <t>NA15NWS4680018</t>
  </si>
  <si>
    <t>Accelerating Development of NOAA's Next-Generation Global Coupled System for Week-3 and Week-4 Weather Prediction</t>
  </si>
  <si>
    <t>James Kinter</t>
  </si>
  <si>
    <t>NA15OAR4310102</t>
  </si>
  <si>
    <t>Modeling and Data Infrastructure in Support of NOAA's Global Models</t>
  </si>
  <si>
    <t>NA04OAR4310034</t>
  </si>
  <si>
    <t>Predictability of Earth's Climate</t>
  </si>
  <si>
    <t>Jagadish Shukla</t>
  </si>
  <si>
    <t>NA07OAR4310310</t>
  </si>
  <si>
    <t>Examining the Predictability of the Tropical Atlantic Variability using Coupled Prediction Models</t>
  </si>
  <si>
    <t>Status</t>
  </si>
  <si>
    <t>NNX10AN75H</t>
  </si>
  <si>
    <t>HQ</t>
  </si>
  <si>
    <t>SNOW-ATMOSPHERE COUPLING STRENGTH AND ITS CONTRIBUTION TO CLIMATE PREDICTABILITY - A MODELING INVESTIGATION BASED ON THE MODIS AND AMSR-E SNOW RETRIEVALS</t>
  </si>
  <si>
    <t>MING-YING WEI</t>
  </si>
  <si>
    <t>AWARDED</t>
  </si>
  <si>
    <t>No</t>
  </si>
  <si>
    <t>NNX08AG90G S02</t>
  </si>
  <si>
    <t>FUNDING - YEAR 3 FULLY FUNDED REVIEWED AND APPROVED FOR FUNDING</t>
  </si>
  <si>
    <t>JARED ENTIN</t>
  </si>
  <si>
    <t>NNX08AU51G S03</t>
  </si>
  <si>
    <t>ADMINISTRATIVE - P.I. CHANGE</t>
  </si>
  <si>
    <t>BRADLEY DOORN</t>
  </si>
  <si>
    <t>NNX08AG90G S03</t>
  </si>
  <si>
    <t>ESTABLISHING A GLOBAL SOIL MOISTURE EARTH SYSTEM DATA RECORD</t>
  </si>
  <si>
    <t>JARED K ENTIN</t>
  </si>
  <si>
    <t>NA16GP1570</t>
  </si>
  <si>
    <t>UNDERSTANDING THE MECHANISMS OF THE TROPICLA ATLANTIC VARIABILITY</t>
  </si>
  <si>
    <t>None Designated</t>
  </si>
  <si>
    <t>NA16GP2248</t>
  </si>
  <si>
    <t>PREDICTABILITY OF PRESENT CLIMATE</t>
  </si>
  <si>
    <t>NA16GP2616</t>
  </si>
  <si>
    <t>Contributions to NOAA ARC's Seasonal to Interannual Climate Predictability &amp; Prediction Research</t>
  </si>
  <si>
    <t>NA04OAR4310115</t>
  </si>
  <si>
    <t>The Predictability of the Anomalous Events in the Gulf of Guinea</t>
  </si>
  <si>
    <t>NA05OAR4310005</t>
  </si>
  <si>
    <t>Cola Contributions to NOAA ARC's Collaborative Research on Interannual Climate Prediction.</t>
  </si>
  <si>
    <t>NA05OAR4311135</t>
  </si>
  <si>
    <t>Climate Noise and Climate Predictability</t>
  </si>
  <si>
    <t>NA05NES4401002</t>
  </si>
  <si>
    <t>Assimilation of MODIS and AMSR-E Land Products into the Hoah LSM</t>
  </si>
  <si>
    <t>NA06OAR4310067</t>
  </si>
  <si>
    <t>Investigation of land-atmosphere predictability using a multi-model strategy</t>
  </si>
  <si>
    <t>NA07OAR4310221</t>
  </si>
  <si>
    <t>Developing a Practical Snow Data Assimilation Method</t>
  </si>
  <si>
    <t>NA08OAR4310633</t>
  </si>
  <si>
    <t>Multi-Model Ensemble Climate Prediction with CCSM and CFS</t>
  </si>
  <si>
    <t>NA08OAR4310631</t>
  </si>
  <si>
    <t>Enabling the Transition of CPC Products to GIS Format</t>
  </si>
  <si>
    <t>NA09OAR4310186</t>
  </si>
  <si>
    <t>Regional atmosphere-ocean interactions and their roles in summer rainfall variability and predictability in the Intra-Americas region</t>
  </si>
  <si>
    <t>NA09OAR4310058</t>
  </si>
  <si>
    <t>Predictability of the Physical Climate System</t>
  </si>
  <si>
    <t>NA09OAR4310137</t>
  </si>
  <si>
    <t>The influence of atmospheric stochastic noise on the decadal predictability of tropical and North Pacific SST</t>
  </si>
  <si>
    <t>NA10OAR4310264</t>
  </si>
  <si>
    <t>Incorporating Scale and Predictability Information in Multi-model Ensemble Climate Predictions</t>
  </si>
  <si>
    <t>Timothy DelSole</t>
  </si>
  <si>
    <t>NA04OAR4310160</t>
  </si>
  <si>
    <t>NA16GP2022</t>
  </si>
  <si>
    <t>MODELING STUDIES OF THE DECADAL VARIABILITY OF ENSO AND CLIMATE</t>
  </si>
  <si>
    <t>NA05OAR4311131</t>
  </si>
  <si>
    <t>Observing System Simulation Experiments for the Pacific Upwelling and Mixing Physics (PUMP) Experiment</t>
  </si>
  <si>
    <t>Paul Schopf</t>
  </si>
  <si>
    <t>NA06OAR4310001</t>
  </si>
  <si>
    <t>Using Initial Tendency Errors to Reduce Systematic Errors, Identify Model Errors, and Construct Stochastic Parameterizations</t>
  </si>
  <si>
    <t>Timothy Delsole</t>
  </si>
  <si>
    <t>NA07OAR4310307</t>
  </si>
  <si>
    <t>Examining Oceanic Tropical Biases in Climate Models</t>
  </si>
  <si>
    <t>NA09NES4280007</t>
  </si>
  <si>
    <t>GMU-NOAA Cooperative Center for Earth Science Informatics Research (CESIR)</t>
  </si>
  <si>
    <t>Liping Di</t>
  </si>
  <si>
    <t>NA09NMF4570007</t>
  </si>
  <si>
    <t>From the Mountains to the Estuary: From the Schoolyards to the Bay</t>
  </si>
  <si>
    <t>NA10NES4400015</t>
  </si>
  <si>
    <t>Research and Development to Support NOAA Integrated Data System and CEOS Activities</t>
  </si>
  <si>
    <t>Wenli Yang</t>
  </si>
  <si>
    <t>NA11NES4400012</t>
  </si>
  <si>
    <t>Land Surface Temperature Evaluations</t>
  </si>
  <si>
    <t>Donglian Sun</t>
  </si>
  <si>
    <t>NA12NES4400006</t>
  </si>
  <si>
    <t>Enhancing Soil Moisture Data and their Applications in Agricultural and Numerical Weather Forecasts</t>
  </si>
  <si>
    <t>NA12NES4400007</t>
  </si>
  <si>
    <t>Development and validation of a marine Isoprene emission product from JPSS/NPP Ocean Color data</t>
  </si>
  <si>
    <t>Quansong Tong</t>
  </si>
  <si>
    <t>NA12NES4400005</t>
  </si>
  <si>
    <t>Exploratory Research Using Satellite Data, Reanalyses and Climate Models to Assess Environmental Forcings and Climate Change</t>
  </si>
  <si>
    <t>Jianjun xU</t>
  </si>
  <si>
    <t>NA12NES4400008</t>
  </si>
  <si>
    <t>Application of NPP/JPSS Data for Enhanced Flood Mapping and Inundation Area Estimates</t>
  </si>
  <si>
    <t>NA12NES4400010</t>
  </si>
  <si>
    <t>Further Evaluations of Land Surface Temperature Algorithm and Product</t>
  </si>
  <si>
    <t>NA14NES4400007</t>
  </si>
  <si>
    <t>Algorithm Improvement and Evaluation for High-Resolution Flood Products from S-NPP VIIRS and Applications in Snowmelt and Ice-Jam Flood Monitoring</t>
  </si>
  <si>
    <t>NA14OAR4310187</t>
  </si>
  <si>
    <t>Subseasonal NMME Forecasts: Skill, Predictability, and Multi-model Combinations</t>
  </si>
  <si>
    <t>NA15OAR4310100</t>
  </si>
  <si>
    <t>Identifying mechanisms of AMOC variability in ECCO state estimates and CMIP5 models</t>
  </si>
  <si>
    <t>Martha Buckley</t>
  </si>
  <si>
    <t>NA15NES4400002</t>
  </si>
  <si>
    <t>Optimal Precipitation Estimation for Land Surface Modeling</t>
  </si>
  <si>
    <t>Viviana Maggioni</t>
  </si>
  <si>
    <t>NA15OAR4310072</t>
  </si>
  <si>
    <t>Identifying and Assessing Gaps in Subseasonal to Seasonal Prediction Skill</t>
  </si>
  <si>
    <t>Kathleen Pegion</t>
  </si>
  <si>
    <t>NNX06AB39G S01</t>
  </si>
  <si>
    <t>GSFC</t>
  </si>
  <si>
    <t>SUPPLEMENT TO CLOSE OUT AWARD</t>
  </si>
  <si>
    <t>MAX SUAREZ</t>
  </si>
  <si>
    <t>NNX06AC92A S02</t>
  </si>
  <si>
    <t>YEAR 3 FUNDING - REVIEWED AND APPROVED FOR FUNDING</t>
  </si>
  <si>
    <t>NNX08AG90G S01</t>
  </si>
  <si>
    <t>FUNDING - YEAR 2 REVIEWED AND APPROVED FOR FUNDING</t>
  </si>
  <si>
    <t>NNX06AE45G S07</t>
  </si>
  <si>
    <t>ADMINISTRATIVE - CHANGE</t>
  </si>
  <si>
    <t>JIM BYRNES</t>
  </si>
  <si>
    <t>NNX09AN50G S02</t>
  </si>
  <si>
    <t>PREDICTABILITY OF THE PHYSICAL CLIMATE SYSTEM</t>
  </si>
  <si>
    <t>DAVID CONSIDINE</t>
  </si>
  <si>
    <t>NNX09AN50G S03</t>
  </si>
  <si>
    <t>NNX09AN50G S04</t>
  </si>
  <si>
    <t>NNX14AM19G</t>
  </si>
  <si>
    <t>GLOBAL LAND-ATMOSPHERE-OCEAN PROCESS STUDIES BY INTEGRATING THE MERRA REANALYSIS WITH SATELLITE AND IN SITU DATA</t>
  </si>
  <si>
    <t>DAVID B CONSIDINE</t>
  </si>
  <si>
    <t>NNX13AQ21G S01</t>
  </si>
  <si>
    <t>DIAGNOSIS AND VALIDATION OF LAND-ATMOSPHERE FEEDBACKS IN TWO GLOBAL MODELS</t>
  </si>
  <si>
    <t>Title</t>
  </si>
  <si>
    <t>NSFOrganization</t>
  </si>
  <si>
    <t>StartDate</t>
  </si>
  <si>
    <t>LastAmendmentDate</t>
  </si>
  <si>
    <t>PrincipalInvestigator</t>
  </si>
  <si>
    <t>State</t>
  </si>
  <si>
    <t>Organization</t>
  </si>
  <si>
    <t>AwardInstrument</t>
  </si>
  <si>
    <t>ProgramManager</t>
  </si>
  <si>
    <t>EndDate</t>
  </si>
  <si>
    <t>PIEmailAddress</t>
  </si>
  <si>
    <t>OrganizationStreet</t>
  </si>
  <si>
    <t>OrganizationCity</t>
  </si>
  <si>
    <t>OrganizationState</t>
  </si>
  <si>
    <t>OrganizationZip</t>
  </si>
  <si>
    <t>OrganizationPhone</t>
  </si>
  <si>
    <t>NSFDirectorate</t>
  </si>
  <si>
    <t>ARRAAmount</t>
  </si>
  <si>
    <t>Abstract</t>
  </si>
  <si>
    <t>8713567</t>
  </si>
  <si>
    <t>Predictability of Monthly and Seasonal Average Circulation of the Atmosphere</t>
  </si>
  <si>
    <t>AGS</t>
  </si>
  <si>
    <t>LARGE-SCALE DYNAMIC METEOROLOG, , , , , GLOBAL ATMOSPHERIC RESEARCH, CLIMATE &amp; LARGE-SCALE DYNAMICS, CROSS-DIRECTORATE PROGRAMS</t>
  </si>
  <si>
    <t>MD</t>
  </si>
  <si>
    <t>University of Maryland College Park</t>
  </si>
  <si>
    <t>Continuing grant</t>
  </si>
  <si>
    <t>Jay S. Fein</t>
  </si>
  <si>
    <t/>
  </si>
  <si>
    <t>jshukla@gmu.edu</t>
  </si>
  <si>
    <t>3112 LEE BLDG 7809 Regents Drive</t>
  </si>
  <si>
    <t>COLLEGE PARK</t>
  </si>
  <si>
    <t>207425141</t>
  </si>
  <si>
    <t>3014056269</t>
  </si>
  <si>
    <t>GEO</t>
  </si>
  <si>
    <t>1527, 2488, 3007, 3471, 4984, 5730, 5740, 9120</t>
  </si>
  <si>
    <t>5740, 9251</t>
  </si>
  <si>
    <t>$0.00</t>
  </si>
  <si>
    <t>One of the very exciting frontiers of research in atmospheric sciences is understanding and extending the limits of dynamic predictibility on monthly and seasonal time scales. The potential societal impact of successful extended range forecasting is enormous. The main objective of this proposal is to carry out numerical modeling and diagnostic studies to investigate the predictibility of the monthly and seasonally averaged circulation of the atmosphere. The longer term goal of the research is to investigate the predictibility of the coupled land-ocean-atmosphere system. The focus of the work is practical, seeking to put together a numerical model, adapted from the operational version used by the National Meteorological Center(NMC), that should be able to produce extended range forecasts, and to put such a model to test. To accomplish this, the strategy is to utilize realistic models of individual components (atmosphere, ocean, and land surface processes) and to carry out sensitivity and predictibility studies, first to examine the predictibility of each component separately, and ultimately to examine the predictibility of the fully coupled interactive system. This is important because it will not only provide a crucial interface between the university research community and the NMC, but also allow development of better data sets as well as improve NMC's forecast capabilities beyond the current limit of around two weeks.</t>
  </si>
  <si>
    <t>8414660</t>
  </si>
  <si>
    <t xml:space="preserve">GLOBAL ATMOSPHERIC RESEARCH, INDO-US SCIENCE &amp; TECH IN, , , </t>
  </si>
  <si>
    <t>Pamela L. Stephens</t>
  </si>
  <si>
    <t>2044, 3966, 5730, 9226, 9613, 9762, 9877</t>
  </si>
  <si>
    <t>5730</t>
  </si>
  <si>
    <t>The Maintenance of Stationary Waves in a General CirculationModel</t>
  </si>
  <si>
    <t>LARGE-SCALE DYNAMIC METEOROLOG, CLIMATE &amp; LARGE-SCALE DYNAMICS</t>
  </si>
  <si>
    <t>Edwin Schneider</t>
  </si>
  <si>
    <t>eschnei1@gmu.edu</t>
  </si>
  <si>
    <t>1527, 5740</t>
  </si>
  <si>
    <t>While it has long been postulated that stationary wave patterns in the atmosphere are predictable, it has never been satisfactorily demonstrated that this is the case. A comparison of simulations with a simplified version and a fully non-linear version of a general circulation model can be used to determine the potential predictability of stationary waves. This project focuses on examination of the causes for maintenance of stationary waves and their anomalies in the NMC General Circulation Model. The technical tools to be used are discretized, linearized models of the steady state response of the model atmosphere to specified forcing such as orography and heating. The project will provide for the first time a quantitative and definitive analysis of what causes stationary waves in the NMC General Circulation Model. This will lay the foundation for research on stationary waves in the real atmosphere as well as on the feasibility of dynamical extended range prediction.</t>
  </si>
  <si>
    <t>Variability of the Climate System</t>
  </si>
  <si>
    <t>CLIMATE &amp; LARGE-SCALE DYNAMICS</t>
  </si>
  <si>
    <t>This project consists of a series of numerical experiments designed to increase understanding of the internal variability of the climate system. It is necessary to have accurate estimates of the internal variability in order to identify climate signals produced by external forcing. The experiment will employ state of the art but relatively low resolution climate simulation models. The main component for the initial experiments is an atmospheric general circulation model (GCM) with a realistic but non-interactive biosphere. A coupled ocean-atmosphere-biosphere model will used in the following stages of the investigation. The experiments will be integrations of the numerical models for periods on the order of 1000 years. The data produced by the integrations will be reduced and analyzed by a variety of statistical diagnostic techniques. The result of the experiments will advance knowledge of internal variability by using models that are in some ways better and that are run longer than in previous work. This project is funded under the NSF Climate Modeling, Analysis and Prediction initiative of the Global Change Research Program.</t>
  </si>
  <si>
    <t>Dynamic Reassimilation of Atmospheric Observations for Global Climate Change Studies: A Feasibility Study</t>
  </si>
  <si>
    <t xml:space="preserve">CLIMATE &amp; LARGE-SCALE DYNAMICS, , </t>
  </si>
  <si>
    <t>4983, 5740, 6947, 7839</t>
  </si>
  <si>
    <t>1577, 5740</t>
  </si>
  <si>
    <t>The PIs will produce a four-dimensional internally consistent gridded data set for the global atmosphere for the period May 1982 to November 1983. They will do so by assembling the most complete set of atmospheric and oceanic observations made during that period and by using a state-of-the-art multivariate optimal interpolation scheme for atmospheric data assimilation. The primary motivation for this work is to demonstrate the feasibility of reanalyzing past atmospheric observations using a state-of-the-art global model and a global data assimilation system. Such a feasibility study is needed before making plans for reanalysis of long term (more than 10 years) historical data sets for climate research. The data assimilation system to be used will include the COLA general circulation model, the forecast of which will provide the first guess, and the most accurate optimum interpolation algorithm available. The observational data set will be a combination of level II-data archived in real time during the period and delayed mode data, including the comprehensive Ocean-Atmosphere Data Set (COADS), which have been assembled at NCAR. The critical evaluations of the analyses will include general circulation statistics; global and local energy spectra; global energetic diagnoses including generation and dissipation of energy; a detailed examination of the global hydrologic cycle including regional budgets for the tropical Pacific, North America, the Amazon basin, and sub-Saharan Africa; and computations of surface wind stress and total heat flux to force a global ocean model. The PIs will archive the various measures of analysis error obtained during the assimilation cycle to study the quality of the analyses and to provide confidence estimates and error bars. This study will be extremely useful to support the scientific objectives of national and international research programs such as the Tropical Oceans Global Atmospheric (TOGA), World Ocean Circulation Experiment (WOCE), Global Energy and Water Cycle Experiment (GEWEX) and International Geosphere Biosphere Program (IGBP). The PIs have chosen the 1982-83 period for this study because it witnessed the most outstanding example of ocean-atmosphere interaction as manifested by the E1 Nino- Southern Oscillation phenomenon and its related world-wide effects.</t>
  </si>
  <si>
    <t xml:space="preserve">LARGE-SCALE DYNAMIC METEOROLOG, , CLIMATE &amp; LARGE-SCALE DYNAMICS, , </t>
  </si>
  <si>
    <t>1527, 4863, 5740, 6946, 6948</t>
  </si>
  <si>
    <t>The PI will carry out modeling and diagnostic studies to investigate the interannual variability and predictability of the monthly and seasonal average circulation of the atmosphere. The long term goal is to investigate the predictability of the coupled ocean-atmosphere-land system. To accomplish this objective, the strategy is to utilize realistic models of the individual components (atmosphere, ocean, and land surface processes) to carry out sensitivity and predictability studies, first to examine the predictability of each component separately, and ultimately to examine the predictability of the coupled interactive system. The PI and his group will continue their ongoing research on the predictability of space-time averaged atmospheric circulation to establish a physical basis for, and demonstrate the feasibility of dynamic extended range forecasting. To accomplish the above objective the PI will continue to improve the NMC-derived atmospheric general circulation model so that its ability to simulate the annual cycle and interannual variability including space-time fluctuations is further improved. He will also use this model in conjunction with real observed states of the global atmosphere and global boundary conditions at the earth's surface to investigate the predictability of the regional space-time averaged circulation of the atmosphere. This research is important because it will provide a readily applied basis for improvements in operational weather and climate prediction models.</t>
  </si>
  <si>
    <t>Predictability of the Monthly and Seasonal Average Circulation of the Atmosphere</t>
  </si>
  <si>
    <t xml:space="preserve">CLIMATE &amp; LARGE-SCALE DYNAMICS, LARGE-SCALE DYNAMIC METEOROLOG, , </t>
  </si>
  <si>
    <t>Standard Grant</t>
  </si>
  <si>
    <t>11300 Rockville Pike</t>
  </si>
  <si>
    <t>Rockville</t>
  </si>
  <si>
    <t>5740, 1527, 4604, 5613</t>
  </si>
  <si>
    <t>The PI will carry out modeling and diagnostic studies to investigate the interannual variability and predictability of the monthly and seasonal average circulation of the atmosphere. The long term goal is to investigate the predictability of the coupled ocean-atmosphere-land system. To accomplish this objective, the strategy is to utilize realistic models of the individual components (atmosphere, ocean, and land surface processes) to carry out sensitivity and predictability studies first to examine the predictability of each component separately, and ultimately to examine the predictability of the coupled interactive system. The PI and his group will continue their ongoing research on the predictability of space-time averaged atmospheric circulation to establish a physical basis for, and demonstrate and the feasibility of dynamic extended range forecasting. To accomplish the above objective the PI will continue to improve the NMC-derived atmospheric general circulation model so that its ability to simulate the annual cycle and interannual variability including space-time fluctuations is further improved. He will also use this model in conjunction with real conditions at the earth's surface to investigate the predictability of the regional space-to,e averaged circulation of the atmosphere. This research is important because it will provide a readily applied basis for improvements in operational weather and climate prediction models.</t>
  </si>
  <si>
    <t>1303, 1577, GLCH</t>
  </si>
  <si>
    <t xml:space="preserve">CLIMATE &amp; LARGE-SCALE DYNAMICS, </t>
  </si>
  <si>
    <t>5740, 4577</t>
  </si>
  <si>
    <t>The PIs will produce a four-dimensional internally consistent gridded data set for the global atmosphere for the period May 1982 to November 1983. They will do so by assembling the most complete set of atmospheric and oceanic observations made during that period and by using a state-of-the-art multivariate optimal interpolation scheme for atmospheric data assimilation. The primary motivation or this work is to demonstrate the feasibility of reanalyzing past atmospheric observations using a state-of-the-art global model and a global data assimilation system. Such a feasibility study is needed before making plans for reanalysis of long term (&gt; 10 years) historical data sets for climate research. The data assimilation system to be used will include the COLA general circulation model, the forecast of which will provide the first guess, and most accurate optimum interpolation gorithm available. The observational data se will be a combination for level II-data archived in real time during the period and delayed mode data, including the comprehensive Ocean-Atmosphere Data Set (COADS), which have been assembled at NCAR. The critical evaluations of the analyses will include general circulation statistics; global and local energy spectra; global energetic diagnoses including generation and dissipation of energy; a detailed examination of the global hydrologic cycle including regional budgets for the tropical Pacific, North America, the Amazon basin, and sub-Saharan Africa; and computations of surface wind stress and total heat flux to force a global ocean model. The PIs will archive the various measures of analysis error obtained during the assimilation cycle to study the quality of the analyses and to provide confidence estimates and error bars. This study will be extremely useful to support the scientific objectives of national and international research programs such as the Tropical Oceans Global Atmospheric (TOGA), World Ocean Circulation Experiment (WOCE), Global Energy and Water Cycle Experiment (GEWEX) and International Geosphere Biosphere Program (IGBP). The PIs have chosen the 1982--83 period for this study because it witnessed the most outstanding example of ocean- atmosphere interactions as manifested by the El Nino-Southern Oscillation phenomenon and its related world-wide effects.</t>
  </si>
  <si>
    <t>Predictability and Variability of the Present Climate</t>
  </si>
  <si>
    <t xml:space="preserve">LARGE-SCALE DYNAMIC METEOROLOG, CLIMATE &amp; LARGE-SCALE DYNAMICS, AFRICA, NEAR EAST, &amp; SO ASIA, , , </t>
  </si>
  <si>
    <t>James Kinter, David Straus, Edwin Schneider</t>
  </si>
  <si>
    <t>1527, 5740, 5976, 6502, Z190, Z288</t>
  </si>
  <si>
    <t>0000, 1324, 4444, 5928, EGCH, GLCH, OTHR</t>
  </si>
  <si>
    <t>Abstract ATM-9321354 Shukla, Jagadish Schneider, Edwin K. Kinter, James L. Straus, David M. Institute of Global Environment and Society, Inc. Title: Predictability and Variability of the Present Climate This research encompasses a number of closely related projects which are aimed at understanding the low frequency (monthly to decadal) variations of the coupled climate system consisting of the atmosphere, hydrosphere, land biosystems, oceans and ice, primarily in the present climatic regime. Goals include both the ability to simulate these low frequency variations with complex numerical models of the individual and coupled systems, and to estimate the degree to which these variations are predictable. The methods to be used will involve extensive experimentation with existing numerical models and schemes to couple them, and extensive diagnosis and analysis of observational data from both existing records and from the retrospective assimilation of atmospheric data planned by the major operational centers of the world for the near future. In addition to the intrinsic importance of understanding and predicting the low frequency variability of the climate system, this work will help to define the accuracy and coverage requirements for current and future climate observing systems in order to adequately monitor the current behavior of the climate system. 1. Predictability of the coupled ocean-land-atmosphere system. The predictability of this system on both the seasonal and interannual time scales will be systematically explored, the former by a large number of seasonal atmospheric simulations, and the latter from integrations of the fully coupled system. 2. Land-surface-climate interactions. The importance of vegetation change, albedo feedback and the global boundary conditions in the Sahel drought will be explored. The potential impacts of man's activity on climate through the (hypothetical) doubling of the world's deserts, global deforestati on and the desiccation of the Aral Sea region will be addressed. 3. Climate diagnostics. Diagnostics of the planned reassimilation of atmospheric data includes a detailed examination of the hydrological cycle, and global energy cycle and the critical tropical-extratropical interactions. These efforts will be aided by the availability of consistent estimates of the subtle quantities of divergence, specific humidity and diabetic heating. 4. Simulation of the present climate. To test the ability of numerical models to simulate the observed low frequency anomalies, the PIs plan an integration of the atmospheric model for about 100 years using observed boundary conditions. Similarly, they will integrate the coupled climate system model for several hundred years in order to test the realism of its overall statistical behavior. 5. Climate observing system simulation. The PIs will estimate the sensitivity of the atmospheric circulation to many types of changes in the boundary conditions. They will "observe" numerically modelled climate system using methods similar to the current (and future) observing systems for the real climate to explore their sampling and accuracy characteristics systematically. This research is important because it seeks to enhance knowledge about climate processes and improvements in predicting climate variation and change. Part of this research is funded under the USGCRP CMAP project.</t>
  </si>
  <si>
    <t>1303, EGCH</t>
  </si>
  <si>
    <t>Abstract ATM-9520579 Schneider, Edwin K. Kinter, James L. Institute of Global Environment and Society Inc. Title: Variability of the Climate System The project consists of a series of numerical experiments designed to increase understanding of the natural variability of the climate system. It is necessary to have accurate estimates of the natural variability to identify climate signals produced by external forcing and to evaluate climate predictions. This research is relevant to the goals of TOGA and CLIVAR/GOALS and is expected to contribute to IPCC/USGCRP. The proposed research will define and carry out an experimental procedure to isolate and estimate the contributions to natural climatic variability from atmospheric, land and oceanic processes. Specific processes that will be examined are atmospheric chaos, stochastic forcing of the land surface, stochastic forcing of the ocean mixed layer, coupled ocean/atmosphere chaos, the annual cycle of solar forcing. Results will be obtained by analysis of several multi-decade to century long numerical integrations made with variants of a numerical climate model. The basic version of the model will include global atmosphere and ocean general circulation submodels, land surface processes including effects due to vegetation, and sea ice. First, the errors of the fully interactive coupled model in simulating the observed annual mean and annual cycle of sea surface temperature will be ascertained. Modifications to the model will be made to reduce the magnitude of these errors. A control integration without flux corrections will be carried out to determine the equilibrium climate. In subsequent integrations the interactions between the component submodels will be restricted in order to either eliminate or reduce atmosphere/land and atmosphere/ocean coupling. The changes, which will be introduced in various combinations, include replacement of the dynamical ocean with a specified climatological sea surface temp erature or by mixed layer ocean, specification of climatological soil mixture and snow cover, and elimination of the annual cycle. The climatology for the restricted model simulations will be that of the control integration. Intercomparsion of the results and Nature will provide estimates of the contributions of the atmosphere/land and atmosphere/ocean interactions to the modeled and actual climate variability. Related experiments will also be done to study the influence of flux correction and oceanic initial conditions in climate simulation and prediction. Changes in natural variability introduced by the flux correction procedure will be evaluated using an equilibrium simulation in which the full climate model before improvement is flux corrected to produce the same climatology as the control integration. An experiment will be done to estimate the departure of the current climate from equilibrium due to the changing greenhouse forcing.</t>
  </si>
  <si>
    <t>Predictability of Short Term Climate Variations</t>
  </si>
  <si>
    <t>VA</t>
  </si>
  <si>
    <t>4400 UNIVERSITY DR</t>
  </si>
  <si>
    <t>FAIRFAX</t>
  </si>
  <si>
    <t>5740, Y269, Y434</t>
  </si>
  <si>
    <t>1324, EGCH, 0000, OTHR</t>
  </si>
  <si>
    <t>Abstract ATM-9321354 Shukla, Jagadish Schneider, Edwin K. Kinter, James L. Straus, David M. George Mason University Title: Predictability and Variability of the Present Climate This research encompasses a number of closely related projects which are aimed at understanding the low frequency (monthly to decadal) variations of the coupled climate system consisting of the atmosphere, hydrosphere, land biosystems, oceans and ice, primarily in the present climatic regime. Goals include both the ability to simulate these low frequency variations with complex numerical models of the individual and coupled systems, and to estimate the degree to which these variations are predictable. The methods to be used will involve extensive experimentation with existing numerical models and schemes to couple them, and extensive diagnosis and analysis of observational data from both existing records and from the retrospective assimilation of atmospheric data planned by the major operational centers of the world for the near future. In addition to the intrinsic importance of understanding and predicting the low frequency variability of the climate system, this work will help to define the accuracy and coverage requirements for current and future climate observing systems in order to adequately monitor the current behavior of the climate system. 1. Predictability of the coupled ocean-land-atmosphere system. The predictability of this system on both the seasonal and interannual time scales will be systematically explored, the former by a large number of seasonal atmospheric simulations, and the latter from integrations of the fully coupled system. 2. Land-surface-climate interactions. The importance of vegetation change, albedo feedback and the global boundary conditions in the Sahel drought will be explored. The potential impacts of man's activity on climate through the (hypothetical) doubling of the world's deserts, global de forestati on and the desiccation of the Aral Sea region will be addressed. 3. Climate diagnostics. Diagnostics of the planned reassimilation of atmospheric data includes a detailed examination of the hydrological cycle, and global energy cycle and the critical tropical-extratropical interactions. These efforts will be aided by the availability of consistent estimates of the subtle quantities of divergence, specific humidity and diabetic heating. 4. Simulation of the present climate. To test the ability of numerical models to simulate the observed low frequency anomalies, the PIs plan an integration of the atmospheric model dor about 100 years using observed boundary conditions. Similarly, they will integrate the coupled climate system model for several hundred years in order to test the realism of its overall statistical behavior. 5. Climate observing system simulation. The PIs will estimate the sensitivity of the atmospheric circulation to many types of changes in the boundary conditions. They will "observe" numerically modelled climate system using methods similar to the current (and future) observing systems for the real climate to explore their sampling and accuracy characteristics systematically. This research is important because it seeks to enhance knowledge about climate processes and improvements in predicting climate variation and change. Part of this research is funded under the USGCRP CMAP project.</t>
  </si>
  <si>
    <t>Integrating Climate, Hydrologic and Decision-Support Models for Regional Assessments</t>
  </si>
  <si>
    <t>CLIMATE &amp; LARGE-SCALE DYNAMICS, OCEAN TECH &amp; INTERDISC COORDIN</t>
  </si>
  <si>
    <t>Paul Dirmeyer</t>
  </si>
  <si>
    <t>dirmeyer@cola.iges.org</t>
  </si>
  <si>
    <t>5740, 1680</t>
  </si>
  <si>
    <t>1317, EGCH, 4444</t>
  </si>
  <si>
    <t>ABSTRACT ATM -9712057 Dirmeyer, Paul A. Institute of Global Environment &amp; Society, Inc. TITLE: Integrating Climate, Hydrologic, and Decision Support Models for Regional Assessment. The idea of the proposal is to develop an integrated assessment capability based on component models. For this it is proposed to improve current climate, hydrologic and assessment models and to develop effective mechanisms for coupling these models in order to produce increasingly detailed projections of regional climate changes in climate and hydrological conditions which in turn are used to provide more realistic assessment of the consequences of resulting changes in water availability for key sectors. This system will be tested over the Ganges-Brahmaputra valley. This research fits into the goals of MMIA very well and if successful will help mitigating the detrimental effects of climate change.</t>
  </si>
  <si>
    <t>Anjuli S. Bamzai</t>
  </si>
  <si>
    <t>James Kinter, David Straus, Paul Schopf, Edwin Schneider</t>
  </si>
  <si>
    <t>1324, 4444, EGCH</t>
  </si>
  <si>
    <t>Abstract&lt;br/&gt;ATM-9814295&lt;br/&gt;Shukla, Jagadish&lt;br/&gt;Institute of Global Environment &amp; Society&lt;br/&gt;Title: Predictability and Variability of the Present Climate&lt;br/&gt;&lt;br/&gt;The main objective of this grant research is to establish a scientific basis for, and to advance our understanding of the variability and predictability of the present climate using comprehensive and realistic models of the climate system. The primary emphasis is to simulate, understand and demonstrate the predictability of seasonal-to-interannual climate variations using coupled models of the atmosphere, ocean and land system. Understanding and predicting seasonal-to-interannual variability requires modeling and understanding variability on interdecadal time scales; therefore, the PIs will investigate some aspects of the decadal variability and predictability of climate.</t>
  </si>
  <si>
    <t>1324, EGCH</t>
  </si>
  <si>
    <t>Abstract&lt;br/&gt;ATM-9910853&lt;br/&gt;Shukla, Jagadish&lt;br/&gt;George Mason University&lt;br/&gt;Title: Predictability and Variability of the Present Climate&lt;br/&gt;&lt;br/&gt;The main objective of this grant research is to establish a scientific basis for, and to advance our understanding of the variability and predictability of the present climate using comprehensive and realistic models of the climate system. The primary emphasis is to simulate, understand and demonstrate the predictability of seasonal-to-interannual climate variations using coupled models of the atmosphere, ocean and land system. Understanding and predicting seasonal-to-interannual variability requires modeling and understanding variability on interdecadal time scales; therefore, the PIs will investigate some aspects of the decadal variability and predictability of climate.</t>
  </si>
  <si>
    <t>CLIMATE &amp; LARGE-SCALE DYNAMICS, LARGE-SCALE DYNAMIC METEOROLOG</t>
  </si>
  <si>
    <t>5740, 1527</t>
  </si>
  <si>
    <t>1324, 4444, EGCH, 1527</t>
  </si>
  <si>
    <t>Intellectual Merit&lt;br/&gt;&lt;br/&gt;This renewal project will work towards an understanding of the predictability of Earth's current climate fluctuations on seasonal to decadal time scales using state-of-the-art, comprehensive models of the global atmosphere, world oceans and land surface. The PIs will investigate how seasonal to interannual predictability is altered as climate changes. This is a major addition to their ongoing research and an essential element of understanding the impact of global climate change on regional climate, because the effects of global climate change that are most relevant to a region will be manifested through changes in the occurrence of natural climatic phenomena. The PIs will enhance their previous work by investigating the realizable predictability of the total climate system. In particular, they expect to establish quantitatively what seasonal and regional climate variations can be predicted, in the current climate and in a changing climate. Since regional climate variations in a changing climate are largely manifestations of changes in the natural modes of variability, this research is crucial to the Nation's efforts in climate change science. &lt;br/&gt;&lt;br/&gt;Broader Impacts&lt;br/&gt;&lt;br/&gt;COLA, as a part of the Institute of Global Environment and Society shares the fruits of its&lt;br/&gt;research work with society as a whole, and has a long-standing commitment to serve the research and educational communities as well as the global society. COLA investigates the actual climate system, utilizes actual global observations and uses the same complex models for predictability research that are used for actual, routine climate prediction. Therefore, COLA research is directly beneficial to the improvement of climate forecasts for many sectors of society, including agriculture, energy, water resources, and human health, among others. The contributions to teaching, training and learning include involving graduate students in the research activities and using both conceptual and state-of-the-art climate models in the classroom to aid in teaching. COLA scientists have also contributed to enhancing the infrastructure for research by establishing institutional collaborations; providing analytic software tools to enable a very large number of students and other researchers to make direct use of climate data; and ensuring the broadest and most timely distribution of its scientific results through the print and web-based distribution, through public lectures throughout the U.S. and abroad, and through other media outlets.</t>
  </si>
  <si>
    <t>EID: Collaborative Research: The Interplay Of Extrinsic and Intrinsic Factors in Epidemiological Dynamics: Cholera as a Case Study</t>
  </si>
  <si>
    <t>EF</t>
  </si>
  <si>
    <t>BE-UF: ECOL OF INFECTIOUS DISE</t>
  </si>
  <si>
    <t>Samuel M. Scheiner</t>
  </si>
  <si>
    <t>kinter@cola.iges.org</t>
  </si>
  <si>
    <t>BIO</t>
  </si>
  <si>
    <t>7242, 9183, BIOT</t>
  </si>
  <si>
    <t>The outbreaks of many infectious diseases display pronounced seasonal and interannual (year to year) variation. To date, investigations of the role of environmental factors including climatic ones, have not significantly progressed beyond simple correlative analyses. This project develops quantitative approaches to address the role of climate and other environmental factors in the population dynamics of infectious diseases, particularly those with temporary (short-lived) immunity and free-living infectious stages. The work focuses on cholera in its main endemic region (NE India and Bangladesh), but also other regions of Asia (Vietnam) and Africa (Mozambique). Its ultimate aim is to develop quantitative scenarios for cholera under climate change, by combining results on disease-environmental couplings with climate models.The applicability of the developed quantitative approaches to other diseases (particularly malaria and other vector borne pathogens) will be examined.&lt;br/&gt;&lt;br/&gt;The global climate is changing. The most likely avenues for impacts on disease dynamics are through concomitant changes in the seasonal environmental variables that drive transmission, and through changes in the dominant (interannual) modes of variability (e.g. ENSO) that are observed in the current climate. Neither mechanism can be understood without a solid understanding of how climate variability has influenced disease patterns in the past. Extensive spatial and temporal cholera records provide an opportunity to address such understanding for an infectious disease remaining a public health problem around the globe, particularly in Asia but also Africa, for which the role of the environment is an important open question.</t>
  </si>
  <si>
    <t>Collaborative Research: PetaApps: New Coupling Strategies and Capabilities for Petascale Climate Modeling</t>
  </si>
  <si>
    <t>ACI</t>
  </si>
  <si>
    <t>PetaApps</t>
  </si>
  <si>
    <t>Daniel Katz</t>
  </si>
  <si>
    <t>CSE</t>
  </si>
  <si>
    <t>9216, HPCC</t>
  </si>
  <si>
    <t>Intellectual Merit&lt;br/&gt;Project proposes a three-year research and development effort, aimed at enabling a broad climate science capability for petascale systems, with four major thrusts:&lt;br/&gt;? Investigating the suitability of next-generation computer languages and&lt;br/&gt;compilers in prototype petascale coupler component design.&lt;br/&gt;? Extending the Flux Coupler design to efficiently support embedded ensemble based climate modeling techniques.&lt;br/&gt;? Providing rich opportunities for interdisciplinary research and education by&lt;br/&gt;bringing computer scientists and climate researchers and their graduate students together to work on this project.&lt;br/&gt;? Working with the CCSM core group and others to ensure the fullest possible&lt;br/&gt;dissemination of our software and results.&lt;br/&gt;&lt;br/&gt;&lt;br/&gt;&lt;br/&gt;Investigators will use novel interactive ensemble and stochastic physics techniques to obtain new insights about many basic but poorly understood questions in climate dynamics that depend on the stochastic nature of fluctuations in the Earth?s atmosphere, oceans, cryosphere, and land surface. Interactive ensembles embedded in climate models will enable the non-trivial use of large processor counts within a single coupled climate application. The flexibility and power of PGAS languages will be used address the scalability and complexity challenges of the petascale Flux Coupler.&lt;br/&gt;&lt;br/&gt;&lt;br/&gt;Broader Impacts&lt;br/&gt;&lt;br/&gt;&lt;br/&gt;The CCSM is a community model used by hundreds of researchers, and is one of the&lt;br/&gt;climate models used in the International Panel on Climate Change (IPCC) assessments. By enabling the CCSM to make use of petascale systems, this project will permit the U.S. to keep pace with similar efforts in Europe and Japan. This research will provide a basis for improving our understanding of the role of noise in climate system dynamics for seasonal prediction and global climate change. While this proposal focuses on climate science, the byproducts of the work are applicable to coupled modeling problems in other science and engineering fields, particularly the geosciences, and can inform the long-range design plans of other coupling tools and frameworks. Finally, the project will&lt;br/&gt;bring together graduate students in computer science and climate science to work on petascale problems, thus training the next generation of computational scientists.</t>
  </si>
  <si>
    <t>Collaborative Research: Predictability of the Physical Climate System</t>
  </si>
  <si>
    <t>Eric T. DeWeaver</t>
  </si>
  <si>
    <t>0000, OTHR, 6890</t>
  </si>
  <si>
    <t>This award is funded under the American Recovery and Reinvestment Act of 2009 (Public Law 111-5). &lt;br/&gt;&lt;br/&gt;Research by the Center for Ocean-Land-Atmosphere Studies (COLA) will continue and&lt;br/&gt;expand the investigation of seasonal-to-interannual predictability in a changing climate, focusing on realizable predictability of the current climate, including the influence of global change - changing greenhouse gas concentrations, aerosols and land use - on the interactive ocean-atmosphere-landcryosphere system. A comprehensive predictability framework, grounded in information theory, will be further developed to understand the contributions to predictability from the initial state, the high and low frequency atmospheric transients, the coupling of climate system components, and global change. The role of the land surface and its couplings to the atmosphere and oceans, the predictability of El Niño and the Southern Oscillation (ENSO) and the ENSO response, intrinsic vs. externally-forced variations in the Atlantic and Indian Oceans, the global hydrologic cycle, monsoons and North American drought, and the predictability of the statistics of weather and climate extremes will be specifically addressed.&lt;br/&gt;&lt;br/&gt;The scope of work will be extended to investigate the predictability of decadal variations to determine (1) whether or not shifts in the probability distribution of ENSO, or of seasonal anomalies in general, are predictable at decadal lead times, (2) the limits of decadal predictability, and (3) the effects of global change. The question of how the predictability of the natural modes of variability may change in conjunction with the global change is particularly relevant for providing regionally specific information&lt;br/&gt;on future climate and depends critically on the simulation capabilities of climate models. The long-term goal will be to help establish the scientific foundations for dynamic decadal climate prediction.&lt;br/&gt;&lt;br/&gt;This work will employ the national climate models supported by NSF, NOAA, and NASA, including the Community Climate System Model (CCSM), the Climate Forecast System (CFS), the Goddard Earth Observing System (GEOS) model and the GFDL models, with efforts to identify the strengths and weaknesses of individual models and to optimally combine them (both a priori and a posteriori). The prospect of much higher resolutions in these global models is of critical importance. The research will also include initial efforts directed toward process-resolving models for climate prediction in&lt;br/&gt;collaboration with CMMAP, both for the purposes of predictability/prediction studies and to evaluate the efficacy of resolved vs. parameterized clouds in global climate models. The ways in which model deficiencies are limiting the ability to both quantify predictability and realize skillful climate predictions will be examined. Maximum advantage will be taken of each model's individual strengths and uniqueness, including its niche in the nation's climate modeling agenda, and feedback at scientific and&lt;br/&gt;operational levels will be provided to each of the modeling groups.&lt;br/&gt;&lt;br/&gt;BROADER IMPACT&lt;br/&gt;While COLA's primary focus is basic research, its establishment as a national center, its strategic partnerships and its open policies make COLA a national resource. The Committee on Strategic Guidance for NSF's Support of the Atmospheric Sciences (2007) found that COLA's efforts to understand climate predictability, to provide national leadership in climate research, and to provide information technology infrastructure are important contributors to the nation's multi-agency goals for global climate variability&lt;br/&gt;and change and better climate forecast services. COLA activities have broader impacts beyond basic Research via publications, education, seminars and workshops, advisory and review panels, and software and information services making a difference in several key areas, including:&lt;br/&gt;o Contributions to the Intergovernmental Program on Climate Change Fourth Assessment Report&lt;br/&gt;o Educating the next generation of climate scientists through a PhD program in strategic partnership with George Mason University as well as a high school internship program&lt;br/&gt;o The distinguished scientific lectures program that is well attended by Washington, DC-area scientists and students, and the joint COLA-CPC "Climate Test Bed (CPC) Seminar Series"&lt;br/&gt;o On-site and external workshops, including workshops organized for the Sloan Foundation and the International Centre for Theoretical Physics and the May 2008 World Modeling Summit for Climate Prediction&lt;br/&gt;o Active membership and leadership of national and international panels of the World Climate Research Program (WCRP), NSF, AGU, US CLImate VARiability and predictability program (CLIIVAR), the Global Energy and Water cycle EXperiment (GEWEX), NOAA Applied Research Centers (ARCs) and Climate Test Bed (CTB), the CCSM, the NSF STC Multi Scale Modeling of Atmospheric Processes (CMMAP), that International Center for Theoretical Physics (ICTP), and the national TeraGrid&lt;br/&gt;o Distributing weather and climate software and information, including GrADS and GDS - free, open-source software that is fully supported by COLA (www.iges.org/grads/grads.html)</t>
  </si>
  <si>
    <t>ICER</t>
  </si>
  <si>
    <t>This award is funded under the American Recovery and Reinvestment Act of 2009 (Public Law 111-5).&lt;br/&gt;&lt;br/&gt;Research by the Center for Ocean-Land-Atmosphere Studies (COLA) will continue and&lt;br/&gt;expand the investigation of seasonal-to-interannual predictability in a changing climate, focusing on realizable predictability of the current climate, including the influence of global change - changing greenhouse gas concentrations, aerosols and land use - on the interactive ocean-atmosphere-landcryosphere system. A comprehensive predictability framework, grounded in information theory, will be further developed to understand the contributions to predictability from the initial state, the high and low frequency atmospheric transients, the coupling of climate system components, and global change. The role of the land surface and its couplings to the atmosphere and oceans, the predictability of El Niño and the Southern Oscillation (ENSO) and the ENSO response, intrinsic vs. externally-forced variations in the Atlantic and Indian Oceans, the global hydrologic cycle, monsoons and North American drought, and the predictability of the statistics of weather and climate extremes will be specifically addressed.&lt;br/&gt;&lt;br/&gt;The scope of work will be extended to investigate the predictability of decadal variations to determine (1) whether or not shifts in the probability distribution of ENSO, or of seasonal anomalies in general, are predictable at decadal lead times, (2) the limits of decadal predictability, and (3) the effects of global change. The question of how the predictability of the natural modes of variability may change in conjunction with the global change is particularly relevant for providing regionally specific information&lt;br/&gt;on future climate and depends critically on the simulation capabilities of climate models. The long-term goal will be to help establish the scientific foundations for dynamic decadal climate prediction.&lt;br/&gt;&lt;br/&gt;This work will employ the national climate models supported by NSF, NOAA, and NASA, including the Community Climate System Model (CCSM), the Climate Forecast System (CFS), the Goddard Earth Observing System (GEOS) model and the GFDL models, with efforts to identify the strengths and weaknesses of individual models and to optimally combine them (both a priori and a posteriori). The prospect of much higher resolutions in these global models is of critical importance. The research will also include initial efforts directed toward process-resolving models for climate prediction in&lt;br/&gt;collaboration with CMMAP, both for the purposes of predictability/prediction studies and to evaluate the efficacy of resolved vs. parameterized clouds in global climate models. The ways in which model deficiencies are limiting the ability to both quantify predictability and realize skillful climate predictions will be examined. Maximum advantage will be taken of each model's individual strengths and uniqueness, including its niche in the nation's climate modeling agenda, and feedback at scientific and&lt;br/&gt;operational levels will be provided to each of the modeling groups.&lt;br/&gt;&lt;br/&gt;BROADER IMPACT&lt;br/&gt;While COLA's primary focus is basic research, its establishment as a national center, its strategic partnerships and its open policies make COLA a national resource. The Committee on Strategic Guidance for NSF's Support of the Atmospheric Sciences (2007) found that COLA's efforts to understand climate predictability, to provide national leadership in climate research, and to provide information technology infrastructure are important contributors to the nation's multi-agency goals for global climate variability&lt;br/&gt;and change and better climate forecast services. COLA activities have broader impacts beyond basic Research via publications, education, seminars and workshops, advisory and review panels, and software and information services making a difference in several key areas, including:&lt;br/&gt;o Contributions to the Intergovernmental Program on Climate Change Fourth Assessment Report&lt;br/&gt;o Educating the next generation of climate scientists through a PhD program in strategic partnership with George Mason University as well as a high school internship program&lt;br/&gt;o The distinguished scientific lectures program that is well attended by Washington, DC-area scientists and students, and the joint COLA-CPC "Climate Test Bed (CPC) Seminar Series"&lt;br/&gt;o On-site and external workshops, including workshops organized for the Sloan Foundation and the International Centre for Theoretical Physics and the May 2008 World Modeling Summit for Climate Prediction&lt;br/&gt;o Active membership and leadership of national and international panels of the World Climate Research Program (WCRP), NSF, AGU, US CLImate VARiability and predictability program (CLIIVAR), the Global Energy and Water cycle EXperiment (GEWEX), NOAA Applied Research Centers (ARCs) and Climate Test Bed (CTB), the CCSM, the NSF STC Multi Scale Modeling of Atmospheric Processes (CMMAP), that International Center for Theoretical Physics (ICTP), and the national TeraGrid&lt;br/&gt;o Distributing weather and climate software and information, including GrADS and GDS - free, open-source software that is fully supported by COLA (www.iges.org/grads/grads.html)</t>
  </si>
  <si>
    <t>PRAC Collaborative Research: Testing Hypotheses about Climate Prediction at Unprecedented Resolutions on the NSF Blue Waters System</t>
  </si>
  <si>
    <t>PETASCALE - TRACK 1</t>
  </si>
  <si>
    <t>Cristiana Stan</t>
  </si>
  <si>
    <t>Irene M. Qualters</t>
  </si>
  <si>
    <t>stan@cola.iges.org</t>
  </si>
  <si>
    <t>9215, HPCC, 7781</t>
  </si>
  <si>
    <t>This proposal is for a provisional allocation of time on the Blue Waters computer system, due to become operational in 2011, and for travel funds to support technical coordination by various collaborators with the Blue Waters project team and vendor technical team.&lt;br/&gt;&lt;br/&gt;The project team will use Blue Water resources for investigations designed to test two hypotheses about the Earth's climate system. The first is that the transport fluxes and other effects associated with cloud processes and ocean mesoscale eddy mixing are significantly different from the theoretically derived averages embodied in the parameterizations used in current-generation climate models, and that these differences explain a large portion of the errors in these models. The second is the hypothesis that a more faithful representation of these eddy-scale processes will increase the predictability of the climates generated by climate models. To test these hypotheses, the project team plans to perform three sets of numerical experiments using three cutting-edge climate models, the Community Climate System Model, a new version of the Community Climate System Model that includes an innovative treatment of cloud processes, and the Colorado State University Global Cloud-Resolving Model.&lt;br/&gt;&lt;br/&gt;The proposed, high-resolution simulations will also provide a dataset that will allow study of the variability of regional climate as the global-scale climate evolves and provide information about the interplay of weather and climate.&lt;br/&gt;&lt;br/&gt;The proposed project will answer an important question about the intrinsic reliability of current generation climate models whose predictions are important for understanding the likely impacts of climate variation and strategies for their mitigation. It will improve the quality of information provided to policy-makers and expand its range, providing more information about regional climate variability and its influence on precipitation. The project is led by a member of a demographic group that is under-represented in geosciences research.</t>
  </si>
  <si>
    <t>U.S. - Korea Workshop: Dynamical Seasonal Prediction</t>
  </si>
  <si>
    <t>OISE</t>
  </si>
  <si>
    <t>Catalyzing New Intl Collab</t>
  </si>
  <si>
    <t>K. 'Emilia Jin' Chin</t>
  </si>
  <si>
    <t>R. Clive Woods</t>
  </si>
  <si>
    <t>kchin@gmu.edu</t>
  </si>
  <si>
    <t>O/D</t>
  </si>
  <si>
    <t>1303, 5942, 5978, EGCH</t>
  </si>
  <si>
    <t>0855205&lt;br/&gt;Chin&lt;br/&gt;&lt;br/&gt;Title: U.S.-Korea Workshop: Dynamical Seasonal Prediction&lt;br/&gt;&lt;br/&gt;This award supports the participation of American researchers, junior scientists, and graduate students in a U.S. - Korea Workshop on Dynamical Seasonal Prediction (DSP) to be held in Busan, South Korea in early 2010. The co-organizers are Dr. Kyung Emilia J. Chin at George Mason University in Fairfax, Virginia and Dr. Woo-Jin Lee of the Asia-Pacific Economic Cooperation Climate Center (APCC) located in Busan, South Korea. Several centers and universities in the U.S. are conducting research on DSP and the APCC Center in Korea produces real-time operational DSP by collecting the forecast outputs from 15 institutions in 8 countries including the U.S. Several of the U.S. scientists participate in the APCC Science Advisory Committee consisting of 13 world-class scientists in the fields of climate modeling and prediction. Others participate in various APCC working groups. However, there is currently no proposed research project to improve the DSP through specific international collaborative activities between the U.S. and Korea. The proposed workshop will provide the scientists the opportunity to review the current status of DSP in each country and plan a realistic roadmap of future collaborative activities. The workshop will be organized around the following four themes: 1) Overview: scientific drivers and current status of DSP in U.S. and Korea; 2) Strategies for improvement of DSP; 3) Strategies for DSP system evaluation, modeling experiments, and initialization for prediction of the coupled ocean-land-atmosphere climate system; and 4) Collaborative research projects between the U.S. and Korea. &lt;br/&gt;&lt;br/&gt;There is sufficient overlap of interests between George Mason University and the Asia-Pacific Economic Cooperation Climate Center to indicate that they can successfully pursue the activities proposed and that the interaction will benefit both sides. Discussions on the cutting-edge technologies and perspectives of Multi-Model ensemble techniques, initialization of coupled ocean-atmosphere models and ideas for improving coupled models will improve the beneficial use of dynamical seasonal prediction. The workshop will help spread the results of DSP to many countries that do not currently have access to such predictions on a routine basis. By involving junior scientists and students in early career stages, the workshop will provide an opportunity for these participants to build valuable international networks that can continue to enhance their research in subsequent years. Broad dissemination of the workshop's materials will be made available through publications and the co-organizers' websites.</t>
  </si>
  <si>
    <t>A Multi-Institutional Post-Doctoral Program for Climate/Earth System Modeling</t>
  </si>
  <si>
    <t>I472, 5740</t>
  </si>
  <si>
    <t>0000, OTHR</t>
  </si>
  <si>
    <t>The Center for Ocean-Land-Atmosphere Studies (COLA) will manage and coordinate a multi-institutional post-doctoral program that will help prepare the next generation of climate- and Earth-system modelers to work at major U.S. modeling centers. Research conducted by the post-doctoral research associates in the program, in collaboration with and mentored by scientists at the leading national laboratories in climate modeling, will advance understanding of climate dynamics and variability through intensive modeling. The expected outcome is rapid acceleration of improvements in U.S. climate models.&lt;br/&gt;&lt;br/&gt;The program will be integrated with the research program already in place at COLA and will enable highly-qualified scientists at the post-doctoral level to gain experience working in the national climate- and Earth-system modeling laboratories, including the National Center for Atmospheric Research and the Department of Energy laboratories that are engaged in various aspects of climate modeling. The program is envisioned to expand to include laboratories operated by other agencies as well. The post-doctoral program will provide a home for talented and highly-qualified individuals to conduct original research under the guidance of mentors from COLA and in collaboration with scientists at the Nation's climate modeling laboratories. The program will also address a critical need for scientists who are capable of modeling the Earth system at the system level, which is essential in order to provide the Nation with the scientific information that will be needed to make decisions on mitigation of and adaptation to the consequences of global climate change.</t>
  </si>
  <si>
    <t>EAGER: An International, Dedicated High-End Collaborative Project to Revolutionize Climate Modeling</t>
  </si>
  <si>
    <t>0000, 7916, OTHR</t>
  </si>
  <si>
    <t>Atmospheric convection must be parameterized in present day global climate models because available dedicated computational resources have not been sufficient to run the models at fine enough resolution to simulate convection explicitly. This project will explore whether dedicated high-end computing support for ultra high resolution experiments can truly accelerate progress in the area of climate modeling. The approach will be three-pronged:&lt;br/&gt;1. State-of-the-art high-resolution numerical weather prediction models will be run on multi-year timescales to assess the impact of high resolution on systematic error. Specifically, global numerical weather prediction models will be run at 10-15 km resolution with 20th century forcings and analysis will be performed on the improved ability to simulate the statistics of weather, including severe weather, with high resolution. As well as being relevant for the climate change problem, such integrations will be of importance to numerical weather prediction centers in guiding their future operational strategies on the need for high resolution models in monthly and seasonal forecast mode.&lt;br/&gt;2. Time-slice climate change simulations will be made using available climate models run at strikingly higher resolution than is typically used. Dedicated computational resources will be used to run state-of-the-art global models at 10-15 km resolution to produce simulations for the 20th and the 21st centuries. Analysis of these runs will be done, focusing on the impact of greenhouse gases on changes in the statistics of weather, extreme events and the hydrologic cycle, in comparison with identical runs made at 100-150 km resolution, downscaled to regional scales.&lt;br/&gt;3. Convection-permitting atmospheric models capable of resolving cloud systems in the atmosphere (4-8 km grids) and energetic eddies in the ocean (10 km grids) will be used to evaluate the impact of resolving these processes on simulation of seasonal climate. In particular, global cloud-system-resolving atmospheric models will be used in two-tier, regionally-coupled mode to produce a series of hindcasts to be compared with hindcasts made using conventional resolution models. The predicted surface fluxes of heat, momentum and fresh water will be used to drive an eddy-resolving ocean model, to determine if the simulated ocean climate is significantly different from that simulated using coarser resolution fluxes.&lt;br/&gt;&lt;br/&gt;An international team of experts has formed to contribute models, advice on experimental design, and effort to run and evaluate the model simulations. The research has strong potential to be transformative and influence the future directions of computational geo-fluid-dynamics. The research is exploratory, the work is in its early stages and untested on the time and spatial scales consistent with climate process physics and dynamics. It is therefore, high-risk-high payoff research. &lt;br/&gt;&lt;br/&gt;Broader Impact: The international weather and climate modeling community came together in 2008 at the World Modeling Summit (WMS) to reach a consensus that the time is ripe to revolutionize the application of numerical models for prediction of climate through the development of seamless prediction methodologies which unify the weather and climate forecast problems. The rationale includes: &lt;br/&gt;a. a recognition that the climate models of the current generation have reached a plateau in their ability to simulate salient features of Earth's climate,&lt;br/&gt;b. a societal demand for reducing the uncertainty in projections of climate change in the future,&lt;br/&gt;c. a complementary demand for greater spatial discrimination in the climate changes that may be anticipated in the next 30 years, especially concerning changes in extreme events, and&lt;br/&gt;d. a hypothesis that resolving important processes in the atmosphere and ocean and at the land surface, as well as interactions among them, as is already the case in weather prediction models, can dramatically improve the fidelity of the models.</t>
  </si>
  <si>
    <t>Workshop for Climate Change Strategic Planning, Fairfax, VA</t>
  </si>
  <si>
    <t>Maria L. Uhle</t>
  </si>
  <si>
    <t>ikinter@gmu.edu</t>
  </si>
  <si>
    <t>This award provides support for a two-day workshop that will gather a select group of experts from the academic, private and government sectors in global change sciences, including the physical and biological sciences: Physics and Dynamics of Climate Variability and Change, Land Cover and Land Use Change, Ecological and Biogeochemical Change, Biodiversity and Global Change; and the human dimensions of global change: Economics of Climate Change, Environmental Law, Policy and Governance, Education, Communication and Public Engagement, and Decision-Making and Other Stakeholders? Issues. The workshop goals are to explore options for how to structure the national research program on global change to (1) be more effectively organized around integrated scientific-societal issues to facilitate crosscutting research focused on understanding the interactions among the climate, human, and environmental systems and on supporting societal responses to climate change; and (2) balance activities in fundamental, use-inspired research that contributes to both improved understanding and more effective decision-making, climate services, climate change assessment, and adaptation research. The program structure must facilitate meeting the end-to-end needs of the nation to face the challenges of profound environmental change ? from basic research and integrated observations through multi-disciplinary applications to socioeconomic and ecosystem adaptation and mitigation actions. &lt;br/&gt;&lt;br/&gt;This workshop will explore the challenges of both continuing progress in addressing fundamental research questions and providing information that is increasingly useful and relevant to decision-making on matters complicated by considerations of climate and global change. The workshop also will explore ways to map the interdisciplinary findings and tools that global change research currently has available and can be expected to develop over the next decade onto the societal needs for coping with the difficulties and/or taking best advantage of the opportunities that global change inevitably will create. Underpinning this mapping are the social sciences that can provide the context of economics, governance, and communication that helps translate research results to the general public and decision-makers. &lt;br/&gt;&lt;br/&gt;Intellectual Merit: Bringing together the basic research community and the community of stakeholders who have some risk exposure to climate and global change has been a challenge for the past 20 years of global change research in the U.S. This workshop will consider structural architectures for a national program that can support intellectual inquiry in the areas of climate science, adaptation research, and technology development for the mitigation of negative impacts of climate change. The workshop has the potential to define new ways of integration and collaboration among the diverse research disciplines, thereby transforming the conduct of climate change research in the nation. &lt;br/&gt;&lt;br/&gt;Broader Impacts: The workshop discussion can inform the Federal government as it prepares for a new era of global change research, and state and local governments seeking answers to pressing questions about how global change affects their regions. The greater integration of basic research, applied research, climate services and decision-support has the potential to open new pathways of communication between the academic world and the private and government sectors as they all prepare for a changing planet.</t>
  </si>
  <si>
    <t>CLIMATE &amp; LARGE-SCALE DYNAMICS, EarthCube</t>
  </si>
  <si>
    <t>5740, 8074</t>
  </si>
  <si>
    <t>1324, OTHR, 4444, 7433</t>
  </si>
  <si>
    <t>This award provides continued funding for the Center for Ocean-Land-Atmosphere Studies (COLA). COLA is a climate science research center established to explore, establish and quantify the variability and predictability of Earth's climate variations on seasonal to decadal time scales, and to harvest this predictability for societally beneficial predictions. The Center is jointly funded by NSF, NOAA and NASA.&lt;br/&gt;&lt;br/&gt;Work supported through this award includes activities devoted to 1) basic research on predictability on intraseasonal, seasonal, interannual, and decadal timescales; 2) evaluation of the predictability, skill, and fidelity of US national climate models; and 3) contributions to the development of next generation seamless prediction systems. Research performed under item 1 includes testing of land data assimilation schemes in multiple models, performing hindcasts of El Nino/Southern Oscillation (ENSO) events investigate inter-event diversity of ENSO, performing dynamical prediction experiments for the Indian monsoon, and determining the dependence of drought probability on surface boundary conditions including land cover change. Work under item 2 focuses on the use of optimal spatial structures derived from information theoretic analysis, which represent the most predictable modes, or modes for which predictability differs the most between two models. This activity is intended to support climate prediction efforts at US national centers and contribute to COLA's research-to-operations effort. Work under item 3 involves collaborators at the NOAA National Centers for Environmental Prediction (NCEP) and includes the development of optimal methods of initializing high-resolution coupled models including version 2 of the Coupled Forecast System (CFSv2), a model used operationally at NCEP.&lt;br/&gt;&lt;br/&gt;The work has broader impacts due to its focus on research leading to improved climate prediction, given the substantial societal consequences of climate variability and change. In addition, COLA benefits the US climate research enterprise through community integration, education, seminars, workshops, and software and information services. COLA also serves an important function in transferring the results of basic climate science research on predictability and prediction into operational use.</t>
  </si>
  <si>
    <t>NSF</t>
  </si>
  <si>
    <t>http://www.nsf.gov/awardsearch/</t>
  </si>
  <si>
    <t>NOAA</t>
  </si>
  <si>
    <t>NASA</t>
  </si>
  <si>
    <t>https://grantsonline.rdc.noaa.gov/flows/home/Login/LoginController.jpf</t>
  </si>
  <si>
    <t>https://www.nssc.nasa.gov/grantstatus</t>
  </si>
  <si>
    <t>Searched awards (see below) under Shukla, Kinter, Institute of Global Environment and Security, Inc., George Mason University</t>
  </si>
  <si>
    <t>NA</t>
  </si>
  <si>
    <t>2014 Total</t>
  </si>
  <si>
    <t>Shukla Jagadish</t>
  </si>
  <si>
    <t>Shukla Anne</t>
  </si>
  <si>
    <t>Kinter, James</t>
  </si>
  <si>
    <t>Paolino, Daniel</t>
  </si>
  <si>
    <t>Krishnamurthy V</t>
  </si>
  <si>
    <t>Marx, Lawrence</t>
  </si>
  <si>
    <t>IGES_2014</t>
  </si>
  <si>
    <t>GMU_2014</t>
  </si>
  <si>
    <t xml:space="preserve">Institute for Global Education Equality of Opportunity and Prosperity, Inc. </t>
  </si>
  <si>
    <t>$$</t>
  </si>
  <si>
    <t>AwardId</t>
  </si>
  <si>
    <t>Amount</t>
  </si>
  <si>
    <t>RequestId</t>
  </si>
  <si>
    <t>NASACenter</t>
  </si>
  <si>
    <t>TechnicalOfficer</t>
  </si>
  <si>
    <t>AwardDate</t>
  </si>
  <si>
    <t>CongressionalDirectedItem</t>
  </si>
  <si>
    <t>2001-01-12</t>
  </si>
  <si>
    <t>2005-01-08</t>
  </si>
  <si>
    <t>2006-01-02</t>
  </si>
  <si>
    <t>2007-01-08</t>
  </si>
  <si>
    <t>2009-01-05</t>
  </si>
  <si>
    <t>2009-01-06</t>
  </si>
  <si>
    <t>2010-01-05</t>
  </si>
  <si>
    <t>2011-01-07</t>
  </si>
  <si>
    <t>2012-01-07</t>
  </si>
  <si>
    <t>2012-01-08</t>
  </si>
  <si>
    <t>2012-01-09</t>
  </si>
  <si>
    <t>2014-01-08</t>
  </si>
  <si>
    <t>2015-01-05</t>
  </si>
  <si>
    <t>2015-01-08</t>
  </si>
  <si>
    <t>2001-01-09</t>
  </si>
  <si>
    <t>2002-01-01</t>
  </si>
  <si>
    <t>2002-01-07</t>
  </si>
  <si>
    <t>2004-01-01</t>
  </si>
  <si>
    <t>2004-01-09</t>
  </si>
  <si>
    <t>2005-01-07</t>
  </si>
  <si>
    <t>2006-01-06</t>
  </si>
  <si>
    <t>2008-01-07</t>
  </si>
  <si>
    <t>2009-01-08</t>
  </si>
  <si>
    <t>2010-01-08</t>
  </si>
  <si>
    <t>2004-11-30</t>
  </si>
  <si>
    <t>2008-07-31</t>
  </si>
  <si>
    <t>2010-01-31</t>
  </si>
  <si>
    <t>2011-07-31</t>
  </si>
  <si>
    <t>2013-04-30</t>
  </si>
  <si>
    <t>2013-05-31</t>
  </si>
  <si>
    <t>2013-06-30</t>
  </si>
  <si>
    <t>2015-06-30</t>
  </si>
  <si>
    <t>2016-06-30</t>
  </si>
  <si>
    <t>2014-07-31</t>
  </si>
  <si>
    <t>2016-07-31</t>
  </si>
  <si>
    <t>2013-08-31</t>
  </si>
  <si>
    <t>2019-07-31</t>
  </si>
  <si>
    <t>2017-04-30</t>
  </si>
  <si>
    <t>2018-07-31</t>
  </si>
  <si>
    <t>2017-07-31</t>
  </si>
  <si>
    <t>2004-08-31</t>
  </si>
  <si>
    <t>2003-12-31</t>
  </si>
  <si>
    <t>2005-06-30</t>
  </si>
  <si>
    <t>2009-12-31</t>
  </si>
  <si>
    <t>2007-08-31</t>
  </si>
  <si>
    <t>2009-06-30</t>
  </si>
  <si>
    <t>2007-07-31</t>
  </si>
  <si>
    <t>2010-05-31</t>
  </si>
  <si>
    <t>2010-07-31</t>
  </si>
  <si>
    <t>2008-08-31</t>
  </si>
  <si>
    <t>2011-06-30</t>
  </si>
  <si>
    <t>2015-07-31</t>
  </si>
  <si>
    <t>2013-07-31</t>
  </si>
  <si>
    <t>Program.s.</t>
  </si>
  <si>
    <t>Co.PIName.s.</t>
  </si>
  <si>
    <t>ProgramElementCode.s.</t>
  </si>
  <si>
    <t>ProgramReferenceCode.s.</t>
  </si>
  <si>
    <t>8719167</t>
  </si>
  <si>
    <t>9101628</t>
  </si>
  <si>
    <t>9520579</t>
  </si>
  <si>
    <t>9321354</t>
  </si>
  <si>
    <t>9528183</t>
  </si>
  <si>
    <t>9814295</t>
  </si>
  <si>
    <t>332910</t>
  </si>
  <si>
    <t>855205</t>
  </si>
  <si>
    <t>1060556</t>
  </si>
  <si>
    <t>957884</t>
  </si>
  <si>
    <t>830062</t>
  </si>
  <si>
    <t>830068</t>
  </si>
  <si>
    <t>749290</t>
  </si>
  <si>
    <t>9013212</t>
  </si>
  <si>
    <t>9019296</t>
  </si>
  <si>
    <t>9344212</t>
  </si>
  <si>
    <t>9341271</t>
  </si>
  <si>
    <t>947837</t>
  </si>
  <si>
    <t>9342469</t>
  </si>
  <si>
    <t>429520</t>
  </si>
  <si>
    <t>832678</t>
  </si>
  <si>
    <t>9712057</t>
  </si>
  <si>
    <t>1988-03-15</t>
  </si>
  <si>
    <t>1991-01-12</t>
  </si>
  <si>
    <t>1995-01-08</t>
  </si>
  <si>
    <t>1994-04-15</t>
  </si>
  <si>
    <t>1995-01-09</t>
  </si>
  <si>
    <t>1999-01-03</t>
  </si>
  <si>
    <t>1999-01-10</t>
  </si>
  <si>
    <t>2009-01-10</t>
  </si>
  <si>
    <t>2010-09-15</t>
  </si>
  <si>
    <t>2009-09-15</t>
  </si>
  <si>
    <t>2009-01-09</t>
  </si>
  <si>
    <t>2014-01-05</t>
  </si>
  <si>
    <t>2008-01-03</t>
  </si>
  <si>
    <t>1991-01-15</t>
  </si>
  <si>
    <t>1991-02-15</t>
  </si>
  <si>
    <t>1993-01-06</t>
  </si>
  <si>
    <t>2004-09-15</t>
  </si>
  <si>
    <t>1987-08-15</t>
  </si>
  <si>
    <t>1987-07-15</t>
  </si>
  <si>
    <t>1997-01-10</t>
  </si>
  <si>
    <t>1990-06-04</t>
  </si>
  <si>
    <t>1991-08-11</t>
  </si>
  <si>
    <t>1997-07-05</t>
  </si>
  <si>
    <t>1998-01-07</t>
  </si>
  <si>
    <t>1998-11-08</t>
  </si>
  <si>
    <t>2003-02-07</t>
  </si>
  <si>
    <t>2004-05-10</t>
  </si>
  <si>
    <t>2008-02-05</t>
  </si>
  <si>
    <t>2009-09-09</t>
  </si>
  <si>
    <t>2010-03-09</t>
  </si>
  <si>
    <t>2010-10-05</t>
  </si>
  <si>
    <t>2014-05-03</t>
  </si>
  <si>
    <t>2014-12-03</t>
  </si>
  <si>
    <t>2015-05-06</t>
  </si>
  <si>
    <t>2008-02-26</t>
  </si>
  <si>
    <t>1994-03-17</t>
  </si>
  <si>
    <t>1994-04-28</t>
  </si>
  <si>
    <t>2010-07-19</t>
  </si>
  <si>
    <t>1994-07-27</t>
  </si>
  <si>
    <t>2004-09-13</t>
  </si>
  <si>
    <t>1987-09-14</t>
  </si>
  <si>
    <t>2009-09-14</t>
  </si>
  <si>
    <t>1991-11-15</t>
  </si>
  <si>
    <t>2001-12-21</t>
  </si>
  <si>
    <t>1991-08-31</t>
  </si>
  <si>
    <t>1993-05-31</t>
  </si>
  <si>
    <t>1999-07-31</t>
  </si>
  <si>
    <t>2000-09-30</t>
  </si>
  <si>
    <t>2000-08-31</t>
  </si>
  <si>
    <t>2005-02-28</t>
  </si>
  <si>
    <t>2005-09-30</t>
  </si>
  <si>
    <t>2010-09-30</t>
  </si>
  <si>
    <t>2011-08-31</t>
  </si>
  <si>
    <t>2012-08-31</t>
  </si>
  <si>
    <t>2014-08-31</t>
  </si>
  <si>
    <t>2012-02-29</t>
  </si>
  <si>
    <t>1994-06-30</t>
  </si>
  <si>
    <t>1994-07-31</t>
  </si>
  <si>
    <t>1994-11-30</t>
  </si>
  <si>
    <t>2014-09-30</t>
  </si>
  <si>
    <t>1995-11-30</t>
  </si>
  <si>
    <t>2009-08-31</t>
  </si>
  <si>
    <t>1988-06-30</t>
  </si>
  <si>
    <t>1991-06-30</t>
  </si>
  <si>
    <t>2002-09-30</t>
  </si>
  <si>
    <t>208520000</t>
  </si>
  <si>
    <t>220304422</t>
  </si>
  <si>
    <t>3015957000</t>
  </si>
  <si>
    <t>7039932295</t>
  </si>
  <si>
    <t>5740</t>
  </si>
  <si>
    <t>7299</t>
  </si>
  <si>
    <t>7699</t>
  </si>
  <si>
    <t>7691</t>
  </si>
  <si>
    <t>7308</t>
  </si>
  <si>
    <t>7781</t>
  </si>
  <si>
    <t>1577</t>
  </si>
  <si>
    <t>$3,798,208.00</t>
  </si>
  <si>
    <t>$7,202,295.00</t>
  </si>
  <si>
    <t>2007-09-26</t>
  </si>
  <si>
    <t>2008-08-26</t>
  </si>
  <si>
    <t>2009-04-08</t>
  </si>
  <si>
    <t>2009-05-29</t>
  </si>
  <si>
    <t>2010-08-16</t>
  </si>
  <si>
    <t>2010-02-12</t>
  </si>
  <si>
    <t>2010-09-17</t>
  </si>
  <si>
    <t>2011-07-21</t>
  </si>
  <si>
    <t>2012-06-18</t>
  </si>
  <si>
    <t>2013-05-08</t>
  </si>
  <si>
    <t>2010-09-08</t>
  </si>
  <si>
    <t>2014-07-14</t>
  </si>
  <si>
    <t>2014-07-28</t>
  </si>
  <si>
    <t>2006-10-05</t>
  </si>
  <si>
    <t>2006-01-07</t>
  </si>
  <si>
    <t>2006-01-09</t>
  </si>
  <si>
    <t>2008-01-28</t>
  </si>
  <si>
    <t>2008-06-30</t>
  </si>
  <si>
    <t>2010-01-09</t>
  </si>
  <si>
    <t>2013-08-16</t>
  </si>
  <si>
    <t>2011-01-27</t>
  </si>
  <si>
    <t>2012-01-27</t>
  </si>
  <si>
    <t>2011-06-29</t>
  </si>
  <si>
    <t>2017-08-15</t>
  </si>
  <si>
    <t>Institute of Global Environment and Society, Inc.</t>
  </si>
  <si>
    <t>Paul Houser</t>
  </si>
  <si>
    <t>Hongbo Su</t>
  </si>
  <si>
    <t>Year</t>
  </si>
  <si>
    <t>Jagadish Shukla compensation</t>
  </si>
  <si>
    <t>Anne Shukla compensation</t>
  </si>
  <si>
    <t>Total revenue</t>
  </si>
  <si>
    <t>Govt revenue</t>
  </si>
  <si>
    <t>Govt rev %</t>
  </si>
  <si>
    <t>Source</t>
  </si>
  <si>
    <t>http://990s.foundationcenter.org/990_pdf_archive/521/521761388/521761388_201412_990.pdf</t>
  </si>
  <si>
    <t>http://990s.foundationcenter.org/990_pdf_archive/521/521761388/521761388_201312_990.pdf</t>
  </si>
  <si>
    <t>http://990s.foundationcenter.org/990_pdf_archive/521/521761388/521761388_201212_990.pdf</t>
  </si>
  <si>
    <t>https://pp-990.s3.amazonaws.com/2012_07_EO/52-1761388_990_201112.pdf</t>
  </si>
  <si>
    <t>https://projects.propublica.org/nonprofits/organizations/521761388</t>
  </si>
  <si>
    <t>Totals</t>
  </si>
  <si>
    <t>A+J compensation:</t>
  </si>
  <si>
    <t>https://docs.google.com/spreadsheets/d/1g6d9JAg_kdJq5zFaMrBo1HKk-nGhxQ995rSuNzU1_I8/edit#gid=0</t>
  </si>
  <si>
    <t>GMU</t>
  </si>
  <si>
    <t>990s</t>
  </si>
  <si>
    <t xml:space="preserve">combined GMU and IGES salaries </t>
  </si>
  <si>
    <t>five sheets - NSF, NOAA, NASA, 990s, 2014 combined IGES-GMU</t>
  </si>
  <si>
    <t>data.richmond.com</t>
  </si>
  <si>
    <t>est (5%)</t>
  </si>
  <si>
    <t>Combined IGES</t>
  </si>
  <si>
    <t>Total Shukla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</si>
</sst>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164" formatCode="yyyy\-mm\-dd;@"/>
    <numFmt numFmtId="165" formatCode="&quot;$&quot;#,##0.00"/>
    <numFmt numFmtId="166" formatCode="mm/dd/yyyy\ hh:mm:ss"/>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name val="Arial"/>
      <family val="2"/>
    </font>
    <font>
      <sz val="12"/>
      <color theme="1"/>
      <name val="Calibri"/>
      <family val="2"/>
      <scheme val="minor"/>
    </font>
    <font>
      <sz val="11"/>
      <color theme="1"/>
      <name val="Arial"/>
      <family val="2"/>
    </font>
    <font>
      <sz val="12"/>
      <color rgb="FF222222"/>
      <name val="Arial"/>
      <family val="2"/>
    </font>
    <font>
      <b/>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CCCCCC"/>
      </left>
      <right style="medium">
        <color rgb="FFCCCCCC"/>
      </right>
      <top style="medium">
        <color rgb="FFCCCCCC"/>
      </top>
      <bottom style="medium">
        <color rgb="FFCCCCCC"/>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xf numFmtId="0" fontId="1" fillId="33" borderId="0">
      <alignment wrapText="1"/>
    </xf>
    <xf numFmtId="0" fontId="1" fillId="0" borderId="0">
      <alignment wrapText="1"/>
    </xf>
    <xf numFmtId="0" fontId="1" fillId="0" borderId="0">
      <alignment wrapText="1"/>
    </xf>
    <xf numFmtId="0" fontId="1" fillId="0" borderId="0">
      <alignment wrapText="1"/>
    </xf>
    <xf numFmtId="166" fontId="1" fillId="0" borderId="0">
      <alignment wrapText="1"/>
    </xf>
  </cellStyleXfs>
  <cellXfs count="29">
    <xf numFmtId="0" fontId="0" fillId="0" borderId="0" xfId="0"/>
    <xf numFmtId="8" fontId="0" fillId="0" borderId="0" xfId="0" applyNumberFormat="1"/>
    <xf numFmtId="0" fontId="0" fillId="0" borderId="0" xfId="0" applyAlignment="1"/>
    <xf numFmtId="0" fontId="0" fillId="0" borderId="0" xfId="0" applyAlignment="1">
      <alignment vertical="center"/>
    </xf>
    <xf numFmtId="8" fontId="0" fillId="0" borderId="0" xfId="0" applyNumberFormat="1" applyAlignment="1">
      <alignment vertical="center"/>
    </xf>
    <xf numFmtId="8" fontId="0" fillId="0" borderId="0" xfId="0" applyNumberFormat="1" applyAlignment="1"/>
    <xf numFmtId="0" fontId="0" fillId="0" borderId="0" xfId="0" applyFont="1" applyAlignment="1"/>
    <xf numFmtId="0" fontId="20" fillId="0" borderId="0" xfId="0" applyFont="1" applyAlignment="1"/>
    <xf numFmtId="0" fontId="16" fillId="0" borderId="0" xfId="0" applyFont="1" applyAlignment="1">
      <alignment horizontal="center"/>
    </xf>
    <xf numFmtId="164" fontId="0" fillId="0" borderId="0" xfId="0" applyNumberFormat="1" applyAlignment="1"/>
    <xf numFmtId="164" fontId="0" fillId="0" borderId="0" xfId="0" applyNumberFormat="1" applyAlignment="1">
      <alignment vertical="center"/>
    </xf>
    <xf numFmtId="0" fontId="1" fillId="33" borderId="0" xfId="44" applyAlignment="1"/>
    <xf numFmtId="0" fontId="1" fillId="0" borderId="0" xfId="45" applyAlignment="1"/>
    <xf numFmtId="0" fontId="1" fillId="0" borderId="0" xfId="46" applyAlignment="1"/>
    <xf numFmtId="165" fontId="19" fillId="0" borderId="0" xfId="43" applyNumberFormat="1" applyAlignment="1"/>
    <xf numFmtId="0" fontId="0" fillId="0" borderId="0" xfId="45" applyFont="1" applyAlignment="1"/>
    <xf numFmtId="0" fontId="21" fillId="0" borderId="10" xfId="0" applyFont="1" applyBorder="1" applyAlignment="1"/>
    <xf numFmtId="0" fontId="21" fillId="0" borderId="10" xfId="0" applyFont="1" applyBorder="1" applyAlignment="1">
      <alignment horizontal="right"/>
    </xf>
    <xf numFmtId="6" fontId="21" fillId="0" borderId="10" xfId="0" applyNumberFormat="1" applyFont="1" applyBorder="1" applyAlignment="1">
      <alignment horizontal="right"/>
    </xf>
    <xf numFmtId="0" fontId="18" fillId="0" borderId="10" xfId="42" applyFont="1" applyBorder="1" applyAlignment="1"/>
    <xf numFmtId="0" fontId="21" fillId="0" borderId="10" xfId="0" applyFont="1" applyBorder="1" applyAlignment="1">
      <alignment vertical="center"/>
    </xf>
    <xf numFmtId="164" fontId="20" fillId="0" borderId="0" xfId="0" applyNumberFormat="1" applyFont="1" applyAlignment="1"/>
    <xf numFmtId="0" fontId="20" fillId="33" borderId="0" xfId="44" applyFont="1" applyAlignment="1"/>
    <xf numFmtId="0" fontId="20" fillId="0" borderId="0" xfId="46" applyFont="1" applyAlignment="1"/>
    <xf numFmtId="0" fontId="20" fillId="0" borderId="0" xfId="45" applyFont="1" applyAlignment="1"/>
    <xf numFmtId="0" fontId="20" fillId="0" borderId="0" xfId="45" applyFont="1">
      <alignment wrapText="1"/>
    </xf>
    <xf numFmtId="0" fontId="22" fillId="0" borderId="0" xfId="0" applyFont="1"/>
    <xf numFmtId="0" fontId="23" fillId="0" borderId="0" xfId="45" applyFont="1" applyAlignment="1"/>
    <xf numFmtId="0" fontId="21" fillId="0" borderId="10" xfId="0" applyFont="1" applyBorder="1" applyAlignment="1">
      <alignment horizontal="left"/>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 name="XLConnect.Boolean" xfId="47"/>
    <cellStyle name="XLConnect.DateTime" xfId="48"/>
    <cellStyle name="XLConnect.Header" xfId="44"/>
    <cellStyle name="XLConnect.Numeric" xfId="46"/>
    <cellStyle name="XLConnect.String"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grantsonline.rdc.noaa.gov/flows/publicSearch/showAwardDetails.do?awdNum=NA04OAR4310115" TargetMode="External"/><Relationship Id="rId13" Type="http://schemas.openxmlformats.org/officeDocument/2006/relationships/hyperlink" Target="https://grantsonline.rdc.noaa.gov/flows/publicSearch/showAwardDetails.do?awdNum=NA07OAR4310221" TargetMode="External"/><Relationship Id="rId18" Type="http://schemas.openxmlformats.org/officeDocument/2006/relationships/hyperlink" Target="https://grantsonline.rdc.noaa.gov/flows/publicSearch/showAwardDetails.do?awdNum=NA09OAR4310186" TargetMode="External"/><Relationship Id="rId26" Type="http://schemas.openxmlformats.org/officeDocument/2006/relationships/hyperlink" Target="https://grantsonline.rdc.noaa.gov/flows/publicSearch/showAwardDetails.do?awdNum=NA09NES4280007" TargetMode="External"/><Relationship Id="rId39" Type="http://schemas.openxmlformats.org/officeDocument/2006/relationships/hyperlink" Target="https://grantsonline.rdc.noaa.gov/flows/publicSearch/showAwardDetails.do?awdNum=NA15OAR4310072" TargetMode="External"/><Relationship Id="rId3" Type="http://schemas.openxmlformats.org/officeDocument/2006/relationships/hyperlink" Target="https://grantsonline.rdc.noaa.gov/flows/publicSearch/showAwardDetails.do?awdNum=NA15NWS4680018" TargetMode="External"/><Relationship Id="rId21" Type="http://schemas.openxmlformats.org/officeDocument/2006/relationships/hyperlink" Target="https://grantsonline.rdc.noaa.gov/flows/publicSearch/showAwardDetails.do?awdNum=NA10OAR4310264" TargetMode="External"/><Relationship Id="rId34" Type="http://schemas.openxmlformats.org/officeDocument/2006/relationships/hyperlink" Target="https://grantsonline.rdc.noaa.gov/flows/publicSearch/showAwardDetails.do?awdNum=NA12NES4400010" TargetMode="External"/><Relationship Id="rId7" Type="http://schemas.openxmlformats.org/officeDocument/2006/relationships/hyperlink" Target="https://grantsonline.rdc.noaa.gov/flows/publicSearch/showAwardDetails.do?awdNum=NA16GP2616" TargetMode="External"/><Relationship Id="rId12" Type="http://schemas.openxmlformats.org/officeDocument/2006/relationships/hyperlink" Target="https://grantsonline.rdc.noaa.gov/flows/publicSearch/showAwardDetails.do?awdNum=NA06OAR4310067" TargetMode="External"/><Relationship Id="rId17" Type="http://schemas.openxmlformats.org/officeDocument/2006/relationships/hyperlink" Target="https://grantsonline.rdc.noaa.gov/flows/publicSearch/showAwardDetails.do?awdNum=NA08OAR4310631" TargetMode="External"/><Relationship Id="rId25" Type="http://schemas.openxmlformats.org/officeDocument/2006/relationships/hyperlink" Target="https://grantsonline.rdc.noaa.gov/flows/publicSearch/showAwardDetails.do?awdNum=NA07OAR4310307" TargetMode="External"/><Relationship Id="rId33" Type="http://schemas.openxmlformats.org/officeDocument/2006/relationships/hyperlink" Target="https://grantsonline.rdc.noaa.gov/flows/publicSearch/showAwardDetails.do?awdNum=NA12NES4400008" TargetMode="External"/><Relationship Id="rId38" Type="http://schemas.openxmlformats.org/officeDocument/2006/relationships/hyperlink" Target="https://grantsonline.rdc.noaa.gov/flows/publicSearch/showAwardDetails.do?awdNum=NA15NES4400002" TargetMode="External"/><Relationship Id="rId2" Type="http://schemas.openxmlformats.org/officeDocument/2006/relationships/hyperlink" Target="https://grantsonline.rdc.noaa.gov/flows/publicSearch/showAwardDetails.do?awdNum=NA14OAR4310160" TargetMode="External"/><Relationship Id="rId16" Type="http://schemas.openxmlformats.org/officeDocument/2006/relationships/hyperlink" Target="https://grantsonline.rdc.noaa.gov/flows/publicSearch/showAwardDetails.do?awdNum=NA08OAR4310633" TargetMode="External"/><Relationship Id="rId20" Type="http://schemas.openxmlformats.org/officeDocument/2006/relationships/hyperlink" Target="https://grantsonline.rdc.noaa.gov/flows/publicSearch/showAwardDetails.do?awdNum=NA09OAR4310137" TargetMode="External"/><Relationship Id="rId29" Type="http://schemas.openxmlformats.org/officeDocument/2006/relationships/hyperlink" Target="https://grantsonline.rdc.noaa.gov/flows/publicSearch/showAwardDetails.do?awdNum=NA11NES4400012" TargetMode="External"/><Relationship Id="rId1" Type="http://schemas.openxmlformats.org/officeDocument/2006/relationships/hyperlink" Target="https://grantsonline.rdc.noaa.gov/flows/publicSearch/showAwardDetails.do?awdNum=NA04OAR4310034" TargetMode="External"/><Relationship Id="rId6" Type="http://schemas.openxmlformats.org/officeDocument/2006/relationships/hyperlink" Target="https://grantsonline.rdc.noaa.gov/flows/publicSearch/showAwardDetails.do?awdNum=NA16GP2248" TargetMode="External"/><Relationship Id="rId11" Type="http://schemas.openxmlformats.org/officeDocument/2006/relationships/hyperlink" Target="https://grantsonline.rdc.noaa.gov/flows/publicSearch/showAwardDetails.do?awdNum=NA05NES4401002" TargetMode="External"/><Relationship Id="rId24" Type="http://schemas.openxmlformats.org/officeDocument/2006/relationships/hyperlink" Target="https://grantsonline.rdc.noaa.gov/flows/publicSearch/showAwardDetails.do?awdNum=NA06OAR4310001" TargetMode="External"/><Relationship Id="rId32" Type="http://schemas.openxmlformats.org/officeDocument/2006/relationships/hyperlink" Target="https://grantsonline.rdc.noaa.gov/flows/publicSearch/showAwardDetails.do?awdNum=NA12NES4400005" TargetMode="External"/><Relationship Id="rId37" Type="http://schemas.openxmlformats.org/officeDocument/2006/relationships/hyperlink" Target="https://grantsonline.rdc.noaa.gov/flows/publicSearch/showAwardDetails.do?awdNum=NA15OAR4310100" TargetMode="External"/><Relationship Id="rId5" Type="http://schemas.openxmlformats.org/officeDocument/2006/relationships/hyperlink" Target="https://grantsonline.rdc.noaa.gov/flows/publicSearch/showAwardDetails.do?awdNum=NA16GP1570" TargetMode="External"/><Relationship Id="rId15" Type="http://schemas.openxmlformats.org/officeDocument/2006/relationships/hyperlink" Target="https://grantsonline.rdc.noaa.gov/flows/publicSearch/showAwardDetails.do?awdNum=NA07OAR4310310" TargetMode="External"/><Relationship Id="rId23" Type="http://schemas.openxmlformats.org/officeDocument/2006/relationships/hyperlink" Target="https://grantsonline.rdc.noaa.gov/flows/publicSearch/showAwardDetails.do?awdNum=NA05OAR4311131" TargetMode="External"/><Relationship Id="rId28" Type="http://schemas.openxmlformats.org/officeDocument/2006/relationships/hyperlink" Target="https://grantsonline.rdc.noaa.gov/flows/publicSearch/showAwardDetails.do?awdNum=NA10NES4400015" TargetMode="External"/><Relationship Id="rId36" Type="http://schemas.openxmlformats.org/officeDocument/2006/relationships/hyperlink" Target="https://grantsonline.rdc.noaa.gov/flows/publicSearch/showAwardDetails.do?awdNum=NA14OAR4310187" TargetMode="External"/><Relationship Id="rId10" Type="http://schemas.openxmlformats.org/officeDocument/2006/relationships/hyperlink" Target="https://grantsonline.rdc.noaa.gov/flows/publicSearch/showAwardDetails.do?awdNum=NA05OAR4311135" TargetMode="External"/><Relationship Id="rId19" Type="http://schemas.openxmlformats.org/officeDocument/2006/relationships/hyperlink" Target="https://grantsonline.rdc.noaa.gov/flows/publicSearch/showAwardDetails.do?awdNum=NA09OAR4310058" TargetMode="External"/><Relationship Id="rId31" Type="http://schemas.openxmlformats.org/officeDocument/2006/relationships/hyperlink" Target="https://grantsonline.rdc.noaa.gov/flows/publicSearch/showAwardDetails.do?awdNum=NA12NES4400007" TargetMode="External"/><Relationship Id="rId4" Type="http://schemas.openxmlformats.org/officeDocument/2006/relationships/hyperlink" Target="https://grantsonline.rdc.noaa.gov/flows/publicSearch/showAwardDetails.do?awdNum=NA15OAR4310102" TargetMode="External"/><Relationship Id="rId9" Type="http://schemas.openxmlformats.org/officeDocument/2006/relationships/hyperlink" Target="https://grantsonline.rdc.noaa.gov/flows/publicSearch/showAwardDetails.do?awdNum=NA05OAR4310005" TargetMode="External"/><Relationship Id="rId14" Type="http://schemas.openxmlformats.org/officeDocument/2006/relationships/hyperlink" Target="https://grantsonline.rdc.noaa.gov/flows/publicSearch/showAwardDetails.do?awdNum=NA07OAR4310268" TargetMode="External"/><Relationship Id="rId22" Type="http://schemas.openxmlformats.org/officeDocument/2006/relationships/hyperlink" Target="https://grantsonline.rdc.noaa.gov/flows/publicSearch/showAwardDetails.do?awdNum=NA16GP2022" TargetMode="External"/><Relationship Id="rId27" Type="http://schemas.openxmlformats.org/officeDocument/2006/relationships/hyperlink" Target="https://grantsonline.rdc.noaa.gov/flows/publicSearch/showAwardDetails.do?awdNum=NA09NMF4570007" TargetMode="External"/><Relationship Id="rId30" Type="http://schemas.openxmlformats.org/officeDocument/2006/relationships/hyperlink" Target="https://grantsonline.rdc.noaa.gov/flows/publicSearch/showAwardDetails.do?awdNum=NA12NES4400006" TargetMode="External"/><Relationship Id="rId35" Type="http://schemas.openxmlformats.org/officeDocument/2006/relationships/hyperlink" Target="https://grantsonline.rdc.noaa.gov/flows/publicSearch/showAwardDetails.do?awdNum=NA14NES4400007"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rojects.propublica.org/nonprofits/organizations/521761388" TargetMode="External"/><Relationship Id="rId13" Type="http://schemas.openxmlformats.org/officeDocument/2006/relationships/hyperlink" Target="https://projects.propublica.org/nonprofits/organizations/521761388" TargetMode="External"/><Relationship Id="rId3" Type="http://schemas.openxmlformats.org/officeDocument/2006/relationships/hyperlink" Target="http://990s.foundationcenter.org/990_pdf_archive/521/521761388/521761388_201212_990.pdf" TargetMode="External"/><Relationship Id="rId7" Type="http://schemas.openxmlformats.org/officeDocument/2006/relationships/hyperlink" Target="https://projects.propublica.org/nonprofits/organizations/521761388" TargetMode="External"/><Relationship Id="rId12" Type="http://schemas.openxmlformats.org/officeDocument/2006/relationships/hyperlink" Target="https://projects.propublica.org/nonprofits/organizations/521761388" TargetMode="External"/><Relationship Id="rId2" Type="http://schemas.openxmlformats.org/officeDocument/2006/relationships/hyperlink" Target="http://990s.foundationcenter.org/990_pdf_archive/521/521761388/521761388_201312_990.pdf" TargetMode="External"/><Relationship Id="rId1" Type="http://schemas.openxmlformats.org/officeDocument/2006/relationships/hyperlink" Target="http://990s.foundationcenter.org/990_pdf_archive/521/521761388/521761388_201412_990.pdf" TargetMode="External"/><Relationship Id="rId6" Type="http://schemas.openxmlformats.org/officeDocument/2006/relationships/hyperlink" Target="https://projects.propublica.org/nonprofits/organizations/521761388" TargetMode="External"/><Relationship Id="rId11" Type="http://schemas.openxmlformats.org/officeDocument/2006/relationships/hyperlink" Target="https://projects.propublica.org/nonprofits/organizations/521761388" TargetMode="External"/><Relationship Id="rId5" Type="http://schemas.openxmlformats.org/officeDocument/2006/relationships/hyperlink" Target="https://projects.propublica.org/nonprofits/organizations/521761388" TargetMode="External"/><Relationship Id="rId15" Type="http://schemas.openxmlformats.org/officeDocument/2006/relationships/hyperlink" Target="https://projects.propublica.org/nonprofits/organizations/521761388" TargetMode="External"/><Relationship Id="rId10" Type="http://schemas.openxmlformats.org/officeDocument/2006/relationships/hyperlink" Target="https://projects.propublica.org/nonprofits/organizations/521761388" TargetMode="External"/><Relationship Id="rId4" Type="http://schemas.openxmlformats.org/officeDocument/2006/relationships/hyperlink" Target="https://pp-990.s3.amazonaws.com/2012_07_EO/52-1761388_990_201112.pdf" TargetMode="External"/><Relationship Id="rId9" Type="http://schemas.openxmlformats.org/officeDocument/2006/relationships/hyperlink" Target="https://projects.propublica.org/nonprofits/organizations/521761388" TargetMode="External"/><Relationship Id="rId14" Type="http://schemas.openxmlformats.org/officeDocument/2006/relationships/hyperlink" Target="https://projects.propublica.org/nonprofits/organizations/5217613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
  <sheetViews>
    <sheetView workbookViewId="0">
      <selection activeCell="F7" sqref="F7"/>
    </sheetView>
  </sheetViews>
  <sheetFormatPr defaultRowHeight="14.5" x14ac:dyDescent="0.35"/>
  <cols>
    <col min="5" max="5" width="51.36328125" customWidth="1" collapsed="1"/>
    <col min="6" max="6" width="13.36328125" bestFit="1" customWidth="1" collapsed="1"/>
  </cols>
  <sheetData>
    <row r="2" spans="1:6" x14ac:dyDescent="0.35">
      <c r="A2" t="s">
        <v>515</v>
      </c>
    </row>
    <row r="4" spans="1:6" x14ac:dyDescent="0.35">
      <c r="A4" t="s">
        <v>293</v>
      </c>
    </row>
    <row r="5" spans="1:6" x14ac:dyDescent="0.35">
      <c r="F5" s="8" t="s">
        <v>305</v>
      </c>
    </row>
    <row r="6" spans="1:6" x14ac:dyDescent="0.35">
      <c r="A6" t="s">
        <v>287</v>
      </c>
      <c r="B6" t="s">
        <v>288</v>
      </c>
      <c r="F6" s="1">
        <f>SUM(nsf!M2:M27)</f>
        <v>44037574</v>
      </c>
    </row>
    <row r="7" spans="1:6" x14ac:dyDescent="0.35">
      <c r="A7" t="s">
        <v>289</v>
      </c>
      <c r="B7" t="s">
        <v>291</v>
      </c>
      <c r="F7" s="1">
        <f>SUM(noaa!F2:F39)</f>
        <v>28429877</v>
      </c>
    </row>
    <row r="8" spans="1:6" x14ac:dyDescent="0.35">
      <c r="A8" t="s">
        <v>290</v>
      </c>
      <c r="B8" t="s">
        <v>292</v>
      </c>
      <c r="F8" t="s">
        <v>294</v>
      </c>
    </row>
    <row r="9" spans="1:6" x14ac:dyDescent="0.35">
      <c r="A9" t="s">
        <v>513</v>
      </c>
      <c r="B9" t="s">
        <v>511</v>
      </c>
    </row>
    <row r="10" spans="1:6" x14ac:dyDescent="0.35">
      <c r="A10" t="s">
        <v>514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A9" workbookViewId="0">
      <selection activeCell="B28" sqref="B28"/>
    </sheetView>
  </sheetViews>
  <sheetFormatPr defaultColWidth="10.26953125" defaultRowHeight="14.5" x14ac:dyDescent="0.35"/>
  <cols>
    <col min="1" max="1" width="10.26953125" style="2"/>
    <col min="2" max="2" width="44.6328125" style="2" customWidth="1"/>
    <col min="3" max="3" width="10.26953125" style="2" customWidth="1" collapsed="1"/>
    <col min="4" max="4" width="2.90625" style="2" customWidth="1" collapsed="1"/>
    <col min="5" max="5" width="10.26953125" style="9" collapsed="1"/>
    <col min="6" max="6" width="10.26953125" style="9" customWidth="1" collapsed="1"/>
    <col min="7" max="7" width="10.26953125" style="2" customWidth="1" collapsed="1"/>
    <col min="8" max="8" width="10.26953125" style="2"/>
    <col min="9" max="9" width="0" style="2" hidden="1" customWidth="1" collapsed="1"/>
    <col min="10" max="10" width="13" style="2" customWidth="1"/>
    <col min="11" max="12" width="10.26953125" style="2"/>
    <col min="13" max="13" width="13.1796875" style="2" customWidth="1" collapsed="1"/>
    <col min="14" max="16384" width="10.26953125" style="2"/>
  </cols>
  <sheetData>
    <row r="1" spans="1:25" x14ac:dyDescent="0.35">
      <c r="A1" s="11" t="s">
        <v>306</v>
      </c>
      <c r="B1" s="11" t="s">
        <v>132</v>
      </c>
      <c r="C1" s="11" t="s">
        <v>133</v>
      </c>
      <c r="D1" s="11" t="s">
        <v>366</v>
      </c>
      <c r="E1" s="11" t="s">
        <v>134</v>
      </c>
      <c r="F1" s="11" t="s">
        <v>135</v>
      </c>
      <c r="G1" s="11" t="s">
        <v>141</v>
      </c>
      <c r="H1" s="11" t="s">
        <v>136</v>
      </c>
      <c r="I1" s="11" t="s">
        <v>137</v>
      </c>
      <c r="J1" s="11" t="s">
        <v>138</v>
      </c>
      <c r="K1" s="11" t="s">
        <v>139</v>
      </c>
      <c r="L1" s="11" t="s">
        <v>140</v>
      </c>
      <c r="M1" s="11" t="s">
        <v>307</v>
      </c>
      <c r="N1" s="11" t="s">
        <v>367</v>
      </c>
      <c r="O1" s="11" t="s">
        <v>142</v>
      </c>
      <c r="P1" s="11" t="s">
        <v>143</v>
      </c>
      <c r="Q1" s="11" t="s">
        <v>144</v>
      </c>
      <c r="R1" s="11" t="s">
        <v>145</v>
      </c>
      <c r="S1" s="11" t="s">
        <v>146</v>
      </c>
      <c r="T1" s="11" t="s">
        <v>147</v>
      </c>
      <c r="U1" s="11" t="s">
        <v>148</v>
      </c>
      <c r="V1" s="11" t="s">
        <v>368</v>
      </c>
      <c r="W1" s="11" t="s">
        <v>369</v>
      </c>
      <c r="X1" s="11" t="s">
        <v>149</v>
      </c>
      <c r="Y1" s="11" t="s">
        <v>150</v>
      </c>
    </row>
    <row r="2" spans="1:25" x14ac:dyDescent="0.35">
      <c r="A2" s="12" t="s">
        <v>151</v>
      </c>
      <c r="B2" s="15" t="s">
        <v>152</v>
      </c>
      <c r="C2" s="12" t="s">
        <v>153</v>
      </c>
      <c r="D2" s="12" t="s">
        <v>154</v>
      </c>
      <c r="E2" s="12" t="s">
        <v>410</v>
      </c>
      <c r="F2" s="12" t="s">
        <v>434</v>
      </c>
      <c r="G2" s="12" t="s">
        <v>455</v>
      </c>
      <c r="H2" s="12" t="s">
        <v>13</v>
      </c>
      <c r="I2" s="12" t="s">
        <v>155</v>
      </c>
      <c r="J2" s="12" t="s">
        <v>156</v>
      </c>
      <c r="K2" s="12" t="s">
        <v>157</v>
      </c>
      <c r="L2" s="12" t="s">
        <v>158</v>
      </c>
      <c r="M2" s="13">
        <v>1512647</v>
      </c>
      <c r="N2" s="12" t="s">
        <v>159</v>
      </c>
      <c r="O2" s="12" t="s">
        <v>160</v>
      </c>
      <c r="P2" s="12" t="s">
        <v>161</v>
      </c>
      <c r="Q2" s="12" t="s">
        <v>162</v>
      </c>
      <c r="R2" s="12" t="s">
        <v>155</v>
      </c>
      <c r="S2" s="12" t="s">
        <v>163</v>
      </c>
      <c r="T2" s="12" t="s">
        <v>164</v>
      </c>
      <c r="U2" s="12" t="s">
        <v>165</v>
      </c>
      <c r="V2" s="12" t="s">
        <v>166</v>
      </c>
      <c r="W2" s="12" t="s">
        <v>167</v>
      </c>
      <c r="X2" s="12" t="s">
        <v>168</v>
      </c>
      <c r="Y2" s="12" t="s">
        <v>169</v>
      </c>
    </row>
    <row r="3" spans="1:25" x14ac:dyDescent="0.35">
      <c r="A3" s="12" t="s">
        <v>170</v>
      </c>
      <c r="B3" s="15" t="s">
        <v>152</v>
      </c>
      <c r="C3" s="12" t="s">
        <v>153</v>
      </c>
      <c r="D3" s="12" t="s">
        <v>171</v>
      </c>
      <c r="E3" s="12" t="s">
        <v>409</v>
      </c>
      <c r="F3" s="12" t="s">
        <v>432</v>
      </c>
      <c r="G3" s="12" t="s">
        <v>454</v>
      </c>
      <c r="H3" s="12" t="s">
        <v>13</v>
      </c>
      <c r="I3" s="12" t="s">
        <v>155</v>
      </c>
      <c r="J3" s="12" t="s">
        <v>156</v>
      </c>
      <c r="K3" s="12" t="s">
        <v>157</v>
      </c>
      <c r="L3" s="12" t="s">
        <v>172</v>
      </c>
      <c r="M3" s="13">
        <v>1384235</v>
      </c>
      <c r="N3" s="14"/>
      <c r="O3" s="12" t="s">
        <v>160</v>
      </c>
      <c r="P3" s="12" t="s">
        <v>161</v>
      </c>
      <c r="Q3" s="12" t="s">
        <v>162</v>
      </c>
      <c r="R3" s="12" t="s">
        <v>155</v>
      </c>
      <c r="S3" s="12" t="s">
        <v>163</v>
      </c>
      <c r="T3" s="12" t="s">
        <v>164</v>
      </c>
      <c r="U3" s="12" t="s">
        <v>165</v>
      </c>
      <c r="V3" s="12" t="s">
        <v>173</v>
      </c>
      <c r="W3" s="12" t="s">
        <v>174</v>
      </c>
      <c r="X3" s="12" t="s">
        <v>168</v>
      </c>
      <c r="Y3" s="12" t="s">
        <v>159</v>
      </c>
    </row>
    <row r="4" spans="1:25" x14ac:dyDescent="0.35">
      <c r="A4" s="12" t="s">
        <v>370</v>
      </c>
      <c r="B4" s="12" t="s">
        <v>175</v>
      </c>
      <c r="C4" s="12" t="s">
        <v>153</v>
      </c>
      <c r="D4" s="12" t="s">
        <v>176</v>
      </c>
      <c r="E4" s="12" t="s">
        <v>392</v>
      </c>
      <c r="F4" s="12" t="s">
        <v>412</v>
      </c>
      <c r="G4" s="12" t="s">
        <v>436</v>
      </c>
      <c r="H4" s="12" t="s">
        <v>177</v>
      </c>
      <c r="I4" s="12" t="s">
        <v>155</v>
      </c>
      <c r="J4" s="12" t="s">
        <v>156</v>
      </c>
      <c r="K4" s="12" t="s">
        <v>157</v>
      </c>
      <c r="L4" s="12" t="s">
        <v>158</v>
      </c>
      <c r="M4" s="13">
        <v>245917</v>
      </c>
      <c r="N4" s="12" t="s">
        <v>8</v>
      </c>
      <c r="O4" s="12" t="s">
        <v>178</v>
      </c>
      <c r="P4" s="12" t="s">
        <v>161</v>
      </c>
      <c r="Q4" s="12" t="s">
        <v>162</v>
      </c>
      <c r="R4" s="12" t="s">
        <v>155</v>
      </c>
      <c r="S4" s="12" t="s">
        <v>163</v>
      </c>
      <c r="T4" s="12" t="s">
        <v>164</v>
      </c>
      <c r="U4" s="12" t="s">
        <v>165</v>
      </c>
      <c r="V4" s="12" t="s">
        <v>179</v>
      </c>
      <c r="W4" s="12" t="s">
        <v>461</v>
      </c>
      <c r="X4" s="12" t="s">
        <v>168</v>
      </c>
      <c r="Y4" s="12" t="s">
        <v>180</v>
      </c>
    </row>
    <row r="5" spans="1:25" x14ac:dyDescent="0.35">
      <c r="A5" s="12" t="s">
        <v>371</v>
      </c>
      <c r="B5" s="12" t="s">
        <v>181</v>
      </c>
      <c r="C5" s="12" t="s">
        <v>153</v>
      </c>
      <c r="D5" s="12" t="s">
        <v>182</v>
      </c>
      <c r="E5" s="12" t="s">
        <v>393</v>
      </c>
      <c r="F5" s="12" t="s">
        <v>413</v>
      </c>
      <c r="G5" s="12" t="s">
        <v>437</v>
      </c>
      <c r="H5" s="12" t="s">
        <v>177</v>
      </c>
      <c r="I5" s="12" t="s">
        <v>155</v>
      </c>
      <c r="J5" s="12" t="s">
        <v>156</v>
      </c>
      <c r="K5" s="12" t="s">
        <v>157</v>
      </c>
      <c r="L5" s="12" t="s">
        <v>158</v>
      </c>
      <c r="M5" s="13">
        <v>90000</v>
      </c>
      <c r="N5" s="12" t="s">
        <v>8</v>
      </c>
      <c r="O5" s="12" t="s">
        <v>178</v>
      </c>
      <c r="P5" s="12" t="s">
        <v>161</v>
      </c>
      <c r="Q5" s="12" t="s">
        <v>162</v>
      </c>
      <c r="R5" s="12" t="s">
        <v>155</v>
      </c>
      <c r="S5" s="12" t="s">
        <v>163</v>
      </c>
      <c r="T5" s="12" t="s">
        <v>164</v>
      </c>
      <c r="U5" s="12" t="s">
        <v>165</v>
      </c>
      <c r="V5" s="12" t="s">
        <v>461</v>
      </c>
      <c r="W5" s="12" t="s">
        <v>467</v>
      </c>
      <c r="X5" s="12" t="s">
        <v>168</v>
      </c>
      <c r="Y5" s="12" t="s">
        <v>183</v>
      </c>
    </row>
    <row r="6" spans="1:25" x14ac:dyDescent="0.35">
      <c r="A6" s="12" t="s">
        <v>383</v>
      </c>
      <c r="B6" s="12" t="s">
        <v>184</v>
      </c>
      <c r="C6" s="12" t="s">
        <v>153</v>
      </c>
      <c r="D6" s="12" t="s">
        <v>185</v>
      </c>
      <c r="E6" s="12" t="s">
        <v>405</v>
      </c>
      <c r="F6" s="12" t="s">
        <v>427</v>
      </c>
      <c r="G6" s="12" t="s">
        <v>448</v>
      </c>
      <c r="H6" s="12" t="s">
        <v>13</v>
      </c>
      <c r="I6" s="12" t="s">
        <v>155</v>
      </c>
      <c r="J6" s="12" t="s">
        <v>156</v>
      </c>
      <c r="K6" s="12" t="s">
        <v>157</v>
      </c>
      <c r="L6" s="12" t="s">
        <v>158</v>
      </c>
      <c r="M6" s="13">
        <v>970594</v>
      </c>
      <c r="N6" s="12" t="s">
        <v>8</v>
      </c>
      <c r="O6" s="12" t="s">
        <v>160</v>
      </c>
      <c r="P6" s="12" t="s">
        <v>161</v>
      </c>
      <c r="Q6" s="12" t="s">
        <v>162</v>
      </c>
      <c r="R6" s="12" t="s">
        <v>155</v>
      </c>
      <c r="S6" s="12" t="s">
        <v>163</v>
      </c>
      <c r="T6" s="12" t="s">
        <v>164</v>
      </c>
      <c r="U6" s="12" t="s">
        <v>165</v>
      </c>
      <c r="V6" s="12" t="s">
        <v>186</v>
      </c>
      <c r="W6" s="12" t="s">
        <v>187</v>
      </c>
      <c r="X6" s="12" t="s">
        <v>168</v>
      </c>
      <c r="Y6" s="12" t="s">
        <v>188</v>
      </c>
    </row>
    <row r="7" spans="1:25" x14ac:dyDescent="0.35">
      <c r="A7" s="12" t="s">
        <v>384</v>
      </c>
      <c r="B7" s="12" t="s">
        <v>152</v>
      </c>
      <c r="C7" s="12" t="s">
        <v>153</v>
      </c>
      <c r="D7" s="12" t="s">
        <v>189</v>
      </c>
      <c r="E7" s="12" t="s">
        <v>406</v>
      </c>
      <c r="F7" s="12" t="s">
        <v>427</v>
      </c>
      <c r="G7" s="12" t="s">
        <v>449</v>
      </c>
      <c r="H7" s="12" t="s">
        <v>13</v>
      </c>
      <c r="I7" s="12" t="s">
        <v>155</v>
      </c>
      <c r="J7" s="12" t="s">
        <v>156</v>
      </c>
      <c r="K7" s="12" t="s">
        <v>157</v>
      </c>
      <c r="L7" s="12" t="s">
        <v>158</v>
      </c>
      <c r="M7" s="13">
        <v>1200602</v>
      </c>
      <c r="O7" s="12" t="s">
        <v>160</v>
      </c>
      <c r="P7" s="12" t="s">
        <v>161</v>
      </c>
      <c r="Q7" s="12" t="s">
        <v>162</v>
      </c>
      <c r="R7" s="12" t="s">
        <v>155</v>
      </c>
      <c r="S7" s="12" t="s">
        <v>163</v>
      </c>
      <c r="T7" s="12" t="s">
        <v>164</v>
      </c>
      <c r="U7" s="12" t="s">
        <v>165</v>
      </c>
      <c r="V7" s="12" t="s">
        <v>190</v>
      </c>
      <c r="W7" s="12" t="s">
        <v>187</v>
      </c>
      <c r="X7" s="12" t="s">
        <v>168</v>
      </c>
      <c r="Y7" s="12" t="s">
        <v>191</v>
      </c>
    </row>
    <row r="8" spans="1:25" x14ac:dyDescent="0.35">
      <c r="A8" s="12" t="s">
        <v>388</v>
      </c>
      <c r="B8" s="12" t="s">
        <v>181</v>
      </c>
      <c r="C8" s="12" t="s">
        <v>153</v>
      </c>
      <c r="D8" s="12" t="s">
        <v>182</v>
      </c>
      <c r="E8" s="12" t="s">
        <v>407</v>
      </c>
      <c r="F8" s="12" t="s">
        <v>430</v>
      </c>
      <c r="G8" s="12" t="s">
        <v>452</v>
      </c>
      <c r="H8" s="12" t="s">
        <v>177</v>
      </c>
      <c r="I8" s="12" t="s">
        <v>155</v>
      </c>
      <c r="J8" s="15" t="s">
        <v>494</v>
      </c>
      <c r="K8" s="12" t="s">
        <v>157</v>
      </c>
      <c r="L8" s="12" t="s">
        <v>158</v>
      </c>
      <c r="M8" s="13">
        <v>175144</v>
      </c>
      <c r="N8" s="12" t="s">
        <v>8</v>
      </c>
      <c r="O8" s="12" t="s">
        <v>178</v>
      </c>
      <c r="P8" s="12" t="s">
        <v>195</v>
      </c>
      <c r="Q8" s="12" t="s">
        <v>196</v>
      </c>
      <c r="R8" s="12" t="s">
        <v>155</v>
      </c>
      <c r="S8" s="12" t="s">
        <v>457</v>
      </c>
      <c r="T8" s="12" t="s">
        <v>459</v>
      </c>
      <c r="U8" s="12" t="s">
        <v>165</v>
      </c>
      <c r="V8" s="12" t="s">
        <v>461</v>
      </c>
      <c r="W8" s="12" t="s">
        <v>199</v>
      </c>
      <c r="X8" s="12" t="s">
        <v>168</v>
      </c>
    </row>
    <row r="9" spans="1:25" x14ac:dyDescent="0.35">
      <c r="A9" s="12" t="s">
        <v>386</v>
      </c>
      <c r="B9" s="12" t="s">
        <v>192</v>
      </c>
      <c r="C9" s="12" t="s">
        <v>153</v>
      </c>
      <c r="D9" s="12" t="s">
        <v>193</v>
      </c>
      <c r="E9" s="12" t="s">
        <v>407</v>
      </c>
      <c r="F9" s="12" t="s">
        <v>428</v>
      </c>
      <c r="G9" s="12" t="s">
        <v>450</v>
      </c>
      <c r="H9" s="12" t="s">
        <v>13</v>
      </c>
      <c r="I9" s="12" t="s">
        <v>155</v>
      </c>
      <c r="J9" s="15" t="s">
        <v>494</v>
      </c>
      <c r="K9" s="12" t="s">
        <v>194</v>
      </c>
      <c r="L9" s="12" t="s">
        <v>158</v>
      </c>
      <c r="M9" s="13">
        <v>959055</v>
      </c>
      <c r="O9" s="12" t="s">
        <v>160</v>
      </c>
      <c r="P9" s="12" t="s">
        <v>195</v>
      </c>
      <c r="Q9" s="12" t="s">
        <v>196</v>
      </c>
      <c r="R9" s="12" t="s">
        <v>155</v>
      </c>
      <c r="S9" s="12" t="s">
        <v>457</v>
      </c>
      <c r="T9" s="12" t="s">
        <v>459</v>
      </c>
      <c r="U9" s="12" t="s">
        <v>165</v>
      </c>
      <c r="V9" s="12" t="s">
        <v>197</v>
      </c>
      <c r="W9" s="12" t="s">
        <v>461</v>
      </c>
      <c r="X9" s="12" t="s">
        <v>168</v>
      </c>
      <c r="Y9" s="12" t="s">
        <v>198</v>
      </c>
    </row>
    <row r="10" spans="1:25" x14ac:dyDescent="0.35">
      <c r="A10" s="12" t="s">
        <v>385</v>
      </c>
      <c r="B10" s="12" t="s">
        <v>184</v>
      </c>
      <c r="C10" s="12" t="s">
        <v>153</v>
      </c>
      <c r="D10" s="12" t="s">
        <v>200</v>
      </c>
      <c r="E10" s="12" t="s">
        <v>407</v>
      </c>
      <c r="F10" s="12" t="s">
        <v>428</v>
      </c>
      <c r="G10" s="12" t="s">
        <v>450</v>
      </c>
      <c r="H10" s="12" t="s">
        <v>13</v>
      </c>
      <c r="I10" s="12" t="s">
        <v>155</v>
      </c>
      <c r="J10" s="15" t="s">
        <v>494</v>
      </c>
      <c r="K10" s="12" t="s">
        <v>194</v>
      </c>
      <c r="L10" s="12" t="s">
        <v>158</v>
      </c>
      <c r="M10" s="13">
        <v>554055</v>
      </c>
      <c r="N10" s="12" t="s">
        <v>8</v>
      </c>
      <c r="O10" s="12" t="s">
        <v>160</v>
      </c>
      <c r="P10" s="12" t="s">
        <v>195</v>
      </c>
      <c r="Q10" s="12" t="s">
        <v>196</v>
      </c>
      <c r="R10" s="12" t="s">
        <v>155</v>
      </c>
      <c r="S10" s="12" t="s">
        <v>457</v>
      </c>
      <c r="T10" s="12" t="s">
        <v>459</v>
      </c>
      <c r="U10" s="12" t="s">
        <v>165</v>
      </c>
      <c r="V10" s="12" t="s">
        <v>201</v>
      </c>
      <c r="W10" s="12" t="s">
        <v>461</v>
      </c>
      <c r="X10" s="12" t="s">
        <v>168</v>
      </c>
      <c r="Y10" s="12" t="s">
        <v>202</v>
      </c>
    </row>
    <row r="11" spans="1:25" x14ac:dyDescent="0.35">
      <c r="A11" s="12" t="s">
        <v>373</v>
      </c>
      <c r="B11" s="15" t="s">
        <v>203</v>
      </c>
      <c r="C11" s="12" t="s">
        <v>153</v>
      </c>
      <c r="D11" s="12" t="s">
        <v>204</v>
      </c>
      <c r="E11" s="12" t="s">
        <v>395</v>
      </c>
      <c r="F11" s="12" t="s">
        <v>415</v>
      </c>
      <c r="G11" s="12" t="s">
        <v>439</v>
      </c>
      <c r="H11" s="12" t="s">
        <v>13</v>
      </c>
      <c r="I11" s="12" t="s">
        <v>155</v>
      </c>
      <c r="J11" s="15" t="s">
        <v>494</v>
      </c>
      <c r="K11" s="12" t="s">
        <v>157</v>
      </c>
      <c r="L11" s="12" t="s">
        <v>158</v>
      </c>
      <c r="M11" s="13">
        <v>4579220</v>
      </c>
      <c r="N11" s="12" t="s">
        <v>205</v>
      </c>
      <c r="O11" s="12" t="s">
        <v>160</v>
      </c>
      <c r="P11" s="12" t="s">
        <v>195</v>
      </c>
      <c r="Q11" s="12" t="s">
        <v>196</v>
      </c>
      <c r="R11" s="12" t="s">
        <v>155</v>
      </c>
      <c r="S11" s="12" t="s">
        <v>457</v>
      </c>
      <c r="T11" s="12" t="s">
        <v>459</v>
      </c>
      <c r="U11" s="12" t="s">
        <v>165</v>
      </c>
      <c r="V11" s="12" t="s">
        <v>206</v>
      </c>
      <c r="W11" s="12" t="s">
        <v>207</v>
      </c>
      <c r="X11" s="12" t="s">
        <v>168</v>
      </c>
      <c r="Y11" s="12" t="s">
        <v>208</v>
      </c>
    </row>
    <row r="12" spans="1:25" x14ac:dyDescent="0.35">
      <c r="A12" s="12" t="s">
        <v>372</v>
      </c>
      <c r="B12" s="12" t="s">
        <v>181</v>
      </c>
      <c r="C12" s="12" t="s">
        <v>153</v>
      </c>
      <c r="D12" s="12" t="s">
        <v>182</v>
      </c>
      <c r="E12" s="12" t="s">
        <v>394</v>
      </c>
      <c r="F12" s="12" t="s">
        <v>414</v>
      </c>
      <c r="G12" s="12" t="s">
        <v>438</v>
      </c>
      <c r="H12" s="12" t="s">
        <v>177</v>
      </c>
      <c r="I12" s="12" t="s">
        <v>155</v>
      </c>
      <c r="J12" s="15" t="s">
        <v>494</v>
      </c>
      <c r="K12" s="12" t="s">
        <v>157</v>
      </c>
      <c r="L12" s="12" t="s">
        <v>158</v>
      </c>
      <c r="M12" s="13">
        <v>365061</v>
      </c>
      <c r="N12" s="12" t="s">
        <v>8</v>
      </c>
      <c r="O12" s="12" t="s">
        <v>178</v>
      </c>
      <c r="P12" s="12" t="s">
        <v>195</v>
      </c>
      <c r="Q12" s="12" t="s">
        <v>196</v>
      </c>
      <c r="R12" s="12" t="s">
        <v>155</v>
      </c>
      <c r="S12" s="12" t="s">
        <v>457</v>
      </c>
      <c r="T12" s="12" t="s">
        <v>459</v>
      </c>
      <c r="U12" s="12" t="s">
        <v>165</v>
      </c>
      <c r="V12" s="12" t="s">
        <v>461</v>
      </c>
      <c r="W12" s="12" t="s">
        <v>209</v>
      </c>
      <c r="X12" s="12" t="s">
        <v>168</v>
      </c>
      <c r="Y12" s="12" t="s">
        <v>210</v>
      </c>
    </row>
    <row r="13" spans="1:25" x14ac:dyDescent="0.35">
      <c r="A13" s="12" t="s">
        <v>374</v>
      </c>
      <c r="B13" s="15" t="s">
        <v>211</v>
      </c>
      <c r="C13" s="12" t="s">
        <v>153</v>
      </c>
      <c r="D13" s="12" t="s">
        <v>185</v>
      </c>
      <c r="E13" s="12" t="s">
        <v>396</v>
      </c>
      <c r="F13" s="12" t="s">
        <v>416</v>
      </c>
      <c r="G13" s="12" t="s">
        <v>440</v>
      </c>
      <c r="H13" s="12" t="s">
        <v>13</v>
      </c>
      <c r="I13" s="12" t="s">
        <v>212</v>
      </c>
      <c r="J13" s="12" t="s">
        <v>4</v>
      </c>
      <c r="K13" s="12" t="s">
        <v>157</v>
      </c>
      <c r="L13" s="12" t="s">
        <v>158</v>
      </c>
      <c r="M13" s="13">
        <v>1088378</v>
      </c>
      <c r="O13" s="12" t="s">
        <v>160</v>
      </c>
      <c r="P13" s="12" t="s">
        <v>213</v>
      </c>
      <c r="Q13" s="12" t="s">
        <v>214</v>
      </c>
      <c r="R13" s="12" t="s">
        <v>212</v>
      </c>
      <c r="S13" s="12" t="s">
        <v>458</v>
      </c>
      <c r="T13" s="12" t="s">
        <v>460</v>
      </c>
      <c r="U13" s="12" t="s">
        <v>165</v>
      </c>
      <c r="V13" s="12" t="s">
        <v>215</v>
      </c>
      <c r="W13" s="12" t="s">
        <v>216</v>
      </c>
      <c r="X13" s="12" t="s">
        <v>168</v>
      </c>
      <c r="Y13" s="12" t="s">
        <v>217</v>
      </c>
    </row>
    <row r="14" spans="1:25" x14ac:dyDescent="0.35">
      <c r="A14" s="12" t="s">
        <v>391</v>
      </c>
      <c r="B14" s="12" t="s">
        <v>218</v>
      </c>
      <c r="C14" s="12" t="s">
        <v>153</v>
      </c>
      <c r="D14" s="12" t="s">
        <v>219</v>
      </c>
      <c r="E14" s="12" t="s">
        <v>411</v>
      </c>
      <c r="F14" s="12" t="s">
        <v>435</v>
      </c>
      <c r="G14" s="12" t="s">
        <v>456</v>
      </c>
      <c r="H14" s="12" t="s">
        <v>220</v>
      </c>
      <c r="I14" s="12" t="s">
        <v>155</v>
      </c>
      <c r="J14" s="15" t="s">
        <v>494</v>
      </c>
      <c r="K14" s="12" t="s">
        <v>157</v>
      </c>
      <c r="L14" s="12" t="s">
        <v>158</v>
      </c>
      <c r="M14" s="13">
        <v>555000</v>
      </c>
      <c r="N14" s="12" t="s">
        <v>8</v>
      </c>
      <c r="O14" s="12" t="s">
        <v>221</v>
      </c>
      <c r="P14" s="12" t="s">
        <v>195</v>
      </c>
      <c r="Q14" s="12" t="s">
        <v>196</v>
      </c>
      <c r="R14" s="12" t="s">
        <v>155</v>
      </c>
      <c r="S14" s="12" t="s">
        <v>457</v>
      </c>
      <c r="T14" s="12" t="s">
        <v>459</v>
      </c>
      <c r="U14" s="12" t="s">
        <v>165</v>
      </c>
      <c r="V14" s="12" t="s">
        <v>222</v>
      </c>
      <c r="W14" s="12" t="s">
        <v>223</v>
      </c>
      <c r="X14" s="12" t="s">
        <v>168</v>
      </c>
      <c r="Y14" s="12" t="s">
        <v>224</v>
      </c>
    </row>
    <row r="15" spans="1:25" x14ac:dyDescent="0.35">
      <c r="A15" s="12" t="s">
        <v>375</v>
      </c>
      <c r="B15" s="12" t="s">
        <v>203</v>
      </c>
      <c r="C15" s="12" t="s">
        <v>153</v>
      </c>
      <c r="D15" s="12" t="s">
        <v>176</v>
      </c>
      <c r="E15" s="12" t="s">
        <v>397</v>
      </c>
      <c r="F15" s="12" t="s">
        <v>417</v>
      </c>
      <c r="G15" s="12" t="s">
        <v>441</v>
      </c>
      <c r="H15" s="12" t="s">
        <v>13</v>
      </c>
      <c r="I15" s="12" t="s">
        <v>155</v>
      </c>
      <c r="J15" s="15" t="s">
        <v>494</v>
      </c>
      <c r="K15" s="12" t="s">
        <v>157</v>
      </c>
      <c r="L15" s="12" t="s">
        <v>225</v>
      </c>
      <c r="M15" s="13">
        <v>4700000</v>
      </c>
      <c r="N15" s="12" t="s">
        <v>226</v>
      </c>
      <c r="O15" s="12" t="s">
        <v>160</v>
      </c>
      <c r="P15" s="12" t="s">
        <v>195</v>
      </c>
      <c r="Q15" s="12" t="s">
        <v>196</v>
      </c>
      <c r="R15" s="12" t="s">
        <v>155</v>
      </c>
      <c r="S15" s="12" t="s">
        <v>457</v>
      </c>
      <c r="T15" s="12" t="s">
        <v>459</v>
      </c>
      <c r="U15" s="12" t="s">
        <v>165</v>
      </c>
      <c r="V15" s="12" t="s">
        <v>179</v>
      </c>
      <c r="W15" s="12" t="s">
        <v>227</v>
      </c>
      <c r="X15" s="12" t="s">
        <v>168</v>
      </c>
      <c r="Y15" s="12" t="s">
        <v>228</v>
      </c>
    </row>
    <row r="16" spans="1:25" x14ac:dyDescent="0.35">
      <c r="A16" s="12">
        <v>9910853</v>
      </c>
      <c r="B16" s="15" t="s">
        <v>203</v>
      </c>
      <c r="C16" s="12" t="s">
        <v>153</v>
      </c>
      <c r="D16" s="12" t="s">
        <v>182</v>
      </c>
      <c r="E16" s="12" t="s">
        <v>398</v>
      </c>
      <c r="F16" s="12" t="s">
        <v>418</v>
      </c>
      <c r="G16" s="12" t="s">
        <v>442</v>
      </c>
      <c r="H16" s="12" t="s">
        <v>13</v>
      </c>
      <c r="I16" s="12" t="s">
        <v>212</v>
      </c>
      <c r="J16" s="12" t="s">
        <v>4</v>
      </c>
      <c r="K16" s="12" t="s">
        <v>157</v>
      </c>
      <c r="L16" s="12" t="s">
        <v>158</v>
      </c>
      <c r="M16" s="13">
        <v>1249641</v>
      </c>
      <c r="O16" s="12" t="s">
        <v>160</v>
      </c>
      <c r="P16" s="12" t="s">
        <v>213</v>
      </c>
      <c r="Q16" s="12" t="s">
        <v>214</v>
      </c>
      <c r="R16" s="12" t="s">
        <v>212</v>
      </c>
      <c r="S16" s="12" t="s">
        <v>458</v>
      </c>
      <c r="T16" s="12" t="s">
        <v>460</v>
      </c>
      <c r="U16" s="12" t="s">
        <v>165</v>
      </c>
      <c r="V16" s="12" t="s">
        <v>461</v>
      </c>
      <c r="W16" s="12" t="s">
        <v>229</v>
      </c>
      <c r="X16" s="12" t="s">
        <v>168</v>
      </c>
      <c r="Y16" s="12" t="s">
        <v>230</v>
      </c>
    </row>
    <row r="17" spans="1:25" x14ac:dyDescent="0.35">
      <c r="A17" s="12" t="s">
        <v>376</v>
      </c>
      <c r="B17" s="12" t="s">
        <v>12</v>
      </c>
      <c r="C17" s="12" t="s">
        <v>153</v>
      </c>
      <c r="D17" s="12" t="s">
        <v>231</v>
      </c>
      <c r="E17" s="12" t="s">
        <v>330</v>
      </c>
      <c r="F17" s="12" t="s">
        <v>419</v>
      </c>
      <c r="G17" s="12" t="s">
        <v>356</v>
      </c>
      <c r="H17" s="12" t="s">
        <v>13</v>
      </c>
      <c r="I17" s="12" t="s">
        <v>155</v>
      </c>
      <c r="J17" s="15" t="s">
        <v>494</v>
      </c>
      <c r="K17" s="12" t="s">
        <v>157</v>
      </c>
      <c r="L17" s="12" t="s">
        <v>158</v>
      </c>
      <c r="M17" s="13">
        <v>7107000</v>
      </c>
      <c r="O17" s="12" t="s">
        <v>160</v>
      </c>
      <c r="P17" s="12" t="s">
        <v>195</v>
      </c>
      <c r="Q17" s="12" t="s">
        <v>196</v>
      </c>
      <c r="R17" s="12" t="s">
        <v>155</v>
      </c>
      <c r="S17" s="12" t="s">
        <v>457</v>
      </c>
      <c r="T17" s="12" t="s">
        <v>459</v>
      </c>
      <c r="U17" s="12" t="s">
        <v>165</v>
      </c>
      <c r="V17" s="12" t="s">
        <v>232</v>
      </c>
      <c r="W17" s="12" t="s">
        <v>233</v>
      </c>
      <c r="X17" s="12" t="s">
        <v>168</v>
      </c>
      <c r="Y17" s="12" t="s">
        <v>234</v>
      </c>
    </row>
    <row r="18" spans="1:25" x14ac:dyDescent="0.35">
      <c r="A18" s="12" t="s">
        <v>389</v>
      </c>
      <c r="B18" s="12" t="s">
        <v>235</v>
      </c>
      <c r="C18" s="12" t="s">
        <v>236</v>
      </c>
      <c r="D18" s="12" t="s">
        <v>237</v>
      </c>
      <c r="E18" s="12" t="s">
        <v>408</v>
      </c>
      <c r="F18" s="12" t="s">
        <v>431</v>
      </c>
      <c r="G18" s="12" t="s">
        <v>453</v>
      </c>
      <c r="H18" s="12" t="s">
        <v>8</v>
      </c>
      <c r="I18" s="12" t="s">
        <v>155</v>
      </c>
      <c r="J18" s="15" t="s">
        <v>494</v>
      </c>
      <c r="K18" s="12" t="s">
        <v>194</v>
      </c>
      <c r="L18" s="12" t="s">
        <v>238</v>
      </c>
      <c r="M18" s="13">
        <v>301677</v>
      </c>
      <c r="O18" s="12" t="s">
        <v>239</v>
      </c>
      <c r="P18" s="12" t="s">
        <v>195</v>
      </c>
      <c r="Q18" s="12" t="s">
        <v>196</v>
      </c>
      <c r="R18" s="12" t="s">
        <v>155</v>
      </c>
      <c r="S18" s="12" t="s">
        <v>457</v>
      </c>
      <c r="T18" s="12" t="s">
        <v>459</v>
      </c>
      <c r="U18" s="12" t="s">
        <v>240</v>
      </c>
      <c r="V18" s="12" t="s">
        <v>465</v>
      </c>
      <c r="W18" s="12" t="s">
        <v>241</v>
      </c>
      <c r="X18" s="12" t="s">
        <v>168</v>
      </c>
      <c r="Y18" s="12" t="s">
        <v>242</v>
      </c>
    </row>
    <row r="19" spans="1:25" x14ac:dyDescent="0.35">
      <c r="A19" s="12" t="s">
        <v>382</v>
      </c>
      <c r="B19" s="12" t="s">
        <v>243</v>
      </c>
      <c r="C19" s="12" t="s">
        <v>244</v>
      </c>
      <c r="D19" s="12" t="s">
        <v>245</v>
      </c>
      <c r="E19" s="12" t="s">
        <v>404</v>
      </c>
      <c r="F19" s="12" t="s">
        <v>426</v>
      </c>
      <c r="G19" s="12" t="s">
        <v>447</v>
      </c>
      <c r="H19" s="12" t="s">
        <v>8</v>
      </c>
      <c r="I19" s="12" t="s">
        <v>155</v>
      </c>
      <c r="J19" s="15" t="s">
        <v>494</v>
      </c>
      <c r="K19" s="12" t="s">
        <v>194</v>
      </c>
      <c r="L19" s="12" t="s">
        <v>246</v>
      </c>
      <c r="M19" s="13">
        <v>222254</v>
      </c>
      <c r="O19" s="12" t="s">
        <v>239</v>
      </c>
      <c r="P19" s="12" t="s">
        <v>195</v>
      </c>
      <c r="Q19" s="12" t="s">
        <v>196</v>
      </c>
      <c r="R19" s="12" t="s">
        <v>155</v>
      </c>
      <c r="S19" s="12" t="s">
        <v>457</v>
      </c>
      <c r="T19" s="12" t="s">
        <v>459</v>
      </c>
      <c r="U19" s="12" t="s">
        <v>247</v>
      </c>
      <c r="V19" s="12" t="s">
        <v>464</v>
      </c>
      <c r="W19" s="12" t="s">
        <v>248</v>
      </c>
      <c r="X19" s="12" t="s">
        <v>168</v>
      </c>
      <c r="Y19" s="12" t="s">
        <v>249</v>
      </c>
    </row>
    <row r="20" spans="1:25" x14ac:dyDescent="0.35">
      <c r="A20" s="12" t="s">
        <v>390</v>
      </c>
      <c r="B20" s="12" t="s">
        <v>256</v>
      </c>
      <c r="C20" s="12" t="s">
        <v>244</v>
      </c>
      <c r="D20" s="12" t="s">
        <v>257</v>
      </c>
      <c r="E20" s="12" t="s">
        <v>402</v>
      </c>
      <c r="F20" s="12" t="s">
        <v>433</v>
      </c>
      <c r="G20" s="12" t="s">
        <v>348</v>
      </c>
      <c r="H20" s="12" t="s">
        <v>258</v>
      </c>
      <c r="I20" s="12" t="s">
        <v>155</v>
      </c>
      <c r="J20" s="15" t="s">
        <v>494</v>
      </c>
      <c r="K20" s="12" t="s">
        <v>194</v>
      </c>
      <c r="L20" s="12" t="s">
        <v>259</v>
      </c>
      <c r="M20" s="13">
        <v>5703</v>
      </c>
      <c r="N20" s="12" t="s">
        <v>8</v>
      </c>
      <c r="O20" s="12" t="s">
        <v>260</v>
      </c>
      <c r="P20" s="12" t="s">
        <v>195</v>
      </c>
      <c r="Q20" s="12" t="s">
        <v>196</v>
      </c>
      <c r="R20" s="12" t="s">
        <v>155</v>
      </c>
      <c r="S20" s="12" t="s">
        <v>457</v>
      </c>
      <c r="T20" s="12" t="s">
        <v>459</v>
      </c>
      <c r="U20" s="12" t="s">
        <v>247</v>
      </c>
      <c r="V20" s="12" t="s">
        <v>466</v>
      </c>
      <c r="W20" s="12" t="s">
        <v>261</v>
      </c>
      <c r="X20" s="12" t="s">
        <v>168</v>
      </c>
      <c r="Y20" s="12" t="s">
        <v>262</v>
      </c>
    </row>
    <row r="21" spans="1:25" x14ac:dyDescent="0.35">
      <c r="A21" s="12" t="s">
        <v>380</v>
      </c>
      <c r="B21" s="12" t="s">
        <v>250</v>
      </c>
      <c r="C21" s="12" t="s">
        <v>153</v>
      </c>
      <c r="D21" s="12" t="s">
        <v>182</v>
      </c>
      <c r="E21" s="12" t="s">
        <v>402</v>
      </c>
      <c r="F21" s="12" t="s">
        <v>423</v>
      </c>
      <c r="G21" s="12" t="s">
        <v>446</v>
      </c>
      <c r="H21" s="12" t="s">
        <v>13</v>
      </c>
      <c r="I21" s="12" t="s">
        <v>212</v>
      </c>
      <c r="J21" s="12" t="s">
        <v>4</v>
      </c>
      <c r="K21" s="12" t="s">
        <v>194</v>
      </c>
      <c r="L21" s="12" t="s">
        <v>251</v>
      </c>
      <c r="M21" s="13">
        <v>3798208</v>
      </c>
      <c r="O21" s="12" t="s">
        <v>160</v>
      </c>
      <c r="P21" s="12" t="s">
        <v>213</v>
      </c>
      <c r="Q21" s="12" t="s">
        <v>214</v>
      </c>
      <c r="R21" s="12" t="s">
        <v>212</v>
      </c>
      <c r="S21" s="12" t="s">
        <v>458</v>
      </c>
      <c r="T21" s="12" t="s">
        <v>460</v>
      </c>
      <c r="U21" s="12" t="s">
        <v>165</v>
      </c>
      <c r="V21" s="12" t="s">
        <v>461</v>
      </c>
      <c r="W21" s="12" t="s">
        <v>252</v>
      </c>
      <c r="X21" s="12" t="s">
        <v>468</v>
      </c>
      <c r="Y21" s="12" t="s">
        <v>253</v>
      </c>
    </row>
    <row r="22" spans="1:25" x14ac:dyDescent="0.35">
      <c r="A22" s="12" t="s">
        <v>381</v>
      </c>
      <c r="B22" s="15" t="s">
        <v>250</v>
      </c>
      <c r="C22" s="12" t="s">
        <v>153</v>
      </c>
      <c r="D22" s="12" t="s">
        <v>254</v>
      </c>
      <c r="E22" s="12" t="s">
        <v>402</v>
      </c>
      <c r="F22" s="12" t="s">
        <v>424</v>
      </c>
      <c r="G22" s="12" t="s">
        <v>446</v>
      </c>
      <c r="H22" s="12" t="s">
        <v>8</v>
      </c>
      <c r="I22" s="12" t="s">
        <v>155</v>
      </c>
      <c r="J22" s="15" t="s">
        <v>494</v>
      </c>
      <c r="K22" s="12" t="s">
        <v>194</v>
      </c>
      <c r="L22" s="12" t="s">
        <v>251</v>
      </c>
      <c r="M22" s="13">
        <v>7202295</v>
      </c>
      <c r="O22" s="12" t="s">
        <v>239</v>
      </c>
      <c r="P22" s="12" t="s">
        <v>195</v>
      </c>
      <c r="Q22" s="12" t="s">
        <v>196</v>
      </c>
      <c r="R22" s="12" t="s">
        <v>155</v>
      </c>
      <c r="S22" s="12" t="s">
        <v>457</v>
      </c>
      <c r="T22" s="12" t="s">
        <v>459</v>
      </c>
      <c r="U22" s="12" t="s">
        <v>165</v>
      </c>
      <c r="V22" s="12" t="s">
        <v>463</v>
      </c>
      <c r="W22" s="12" t="s">
        <v>252</v>
      </c>
      <c r="X22" s="12" t="s">
        <v>469</v>
      </c>
      <c r="Y22" s="12" t="s">
        <v>255</v>
      </c>
    </row>
    <row r="23" spans="1:25" x14ac:dyDescent="0.35">
      <c r="A23" s="12" t="s">
        <v>387</v>
      </c>
      <c r="B23" s="12" t="s">
        <v>272</v>
      </c>
      <c r="C23" s="12" t="s">
        <v>153</v>
      </c>
      <c r="D23" s="12" t="s">
        <v>182</v>
      </c>
      <c r="E23" s="12" t="s">
        <v>399</v>
      </c>
      <c r="F23" s="12" t="s">
        <v>429</v>
      </c>
      <c r="G23" s="12" t="s">
        <v>451</v>
      </c>
      <c r="H23" s="12" t="s">
        <v>8</v>
      </c>
      <c r="I23" s="12" t="s">
        <v>155</v>
      </c>
      <c r="J23" s="15" t="s">
        <v>494</v>
      </c>
      <c r="K23" s="12" t="s">
        <v>194</v>
      </c>
      <c r="L23" s="12" t="s">
        <v>251</v>
      </c>
      <c r="M23" s="13">
        <v>1199506</v>
      </c>
      <c r="O23" s="12" t="s">
        <v>239</v>
      </c>
      <c r="P23" s="12" t="s">
        <v>195</v>
      </c>
      <c r="Q23" s="12" t="s">
        <v>196</v>
      </c>
      <c r="R23" s="12" t="s">
        <v>155</v>
      </c>
      <c r="S23" s="12" t="s">
        <v>457</v>
      </c>
      <c r="T23" s="12" t="s">
        <v>459</v>
      </c>
      <c r="U23" s="12" t="s">
        <v>165</v>
      </c>
      <c r="V23" s="12" t="s">
        <v>273</v>
      </c>
      <c r="W23" s="12" t="s">
        <v>274</v>
      </c>
      <c r="X23" s="12" t="s">
        <v>168</v>
      </c>
      <c r="Y23" s="12" t="s">
        <v>275</v>
      </c>
    </row>
    <row r="24" spans="1:25" x14ac:dyDescent="0.35">
      <c r="A24" s="12" t="s">
        <v>377</v>
      </c>
      <c r="B24" s="12" t="s">
        <v>263</v>
      </c>
      <c r="C24" s="12" t="s">
        <v>264</v>
      </c>
      <c r="D24" s="12" t="s">
        <v>265</v>
      </c>
      <c r="E24" s="12" t="s">
        <v>399</v>
      </c>
      <c r="F24" s="12" t="s">
        <v>420</v>
      </c>
      <c r="G24" s="12" t="s">
        <v>443</v>
      </c>
      <c r="H24" s="12" t="s">
        <v>266</v>
      </c>
      <c r="I24" s="12" t="s">
        <v>212</v>
      </c>
      <c r="J24" s="12" t="s">
        <v>4</v>
      </c>
      <c r="K24" s="12" t="s">
        <v>194</v>
      </c>
      <c r="L24" s="12" t="s">
        <v>267</v>
      </c>
      <c r="M24" s="13">
        <v>37279</v>
      </c>
      <c r="N24" s="12" t="s">
        <v>13</v>
      </c>
      <c r="O24" s="12" t="s">
        <v>268</v>
      </c>
      <c r="P24" s="12" t="s">
        <v>213</v>
      </c>
      <c r="Q24" s="12" t="s">
        <v>214</v>
      </c>
      <c r="R24" s="12" t="s">
        <v>212</v>
      </c>
      <c r="S24" s="12" t="s">
        <v>458</v>
      </c>
      <c r="T24" s="12" t="s">
        <v>460</v>
      </c>
      <c r="U24" s="12" t="s">
        <v>269</v>
      </c>
      <c r="V24" s="12" t="s">
        <v>462</v>
      </c>
      <c r="W24" s="12" t="s">
        <v>270</v>
      </c>
      <c r="X24" s="12" t="s">
        <v>168</v>
      </c>
      <c r="Y24" s="12" t="s">
        <v>271</v>
      </c>
    </row>
    <row r="25" spans="1:25" x14ac:dyDescent="0.35">
      <c r="A25" s="12" t="s">
        <v>379</v>
      </c>
      <c r="B25" s="12" t="s">
        <v>276</v>
      </c>
      <c r="C25" s="12" t="s">
        <v>153</v>
      </c>
      <c r="D25" s="12" t="s">
        <v>182</v>
      </c>
      <c r="E25" s="12" t="s">
        <v>401</v>
      </c>
      <c r="F25" s="12" t="s">
        <v>422</v>
      </c>
      <c r="G25" s="12" t="s">
        <v>445</v>
      </c>
      <c r="H25" s="12" t="s">
        <v>8</v>
      </c>
      <c r="I25" s="12" t="s">
        <v>155</v>
      </c>
      <c r="J25" s="15" t="s">
        <v>494</v>
      </c>
      <c r="K25" s="12" t="s">
        <v>194</v>
      </c>
      <c r="L25" s="12" t="s">
        <v>251</v>
      </c>
      <c r="M25" s="13">
        <v>260850</v>
      </c>
      <c r="O25" s="12" t="s">
        <v>239</v>
      </c>
      <c r="P25" s="12" t="s">
        <v>195</v>
      </c>
      <c r="Q25" s="12" t="s">
        <v>196</v>
      </c>
      <c r="R25" s="12" t="s">
        <v>155</v>
      </c>
      <c r="S25" s="12" t="s">
        <v>457</v>
      </c>
      <c r="T25" s="12" t="s">
        <v>459</v>
      </c>
      <c r="U25" s="12" t="s">
        <v>165</v>
      </c>
      <c r="V25" s="12" t="s">
        <v>461</v>
      </c>
      <c r="W25" s="12" t="s">
        <v>277</v>
      </c>
      <c r="X25" s="12" t="s">
        <v>168</v>
      </c>
      <c r="Y25" s="12" t="s">
        <v>278</v>
      </c>
    </row>
    <row r="26" spans="1:25" x14ac:dyDescent="0.35">
      <c r="A26" s="12" t="s">
        <v>378</v>
      </c>
      <c r="B26" s="12" t="s">
        <v>279</v>
      </c>
      <c r="C26" s="12" t="s">
        <v>165</v>
      </c>
      <c r="D26" s="12" t="s">
        <v>254</v>
      </c>
      <c r="E26" s="12" t="s">
        <v>400</v>
      </c>
      <c r="F26" s="12" t="s">
        <v>421</v>
      </c>
      <c r="G26" s="12" t="s">
        <v>444</v>
      </c>
      <c r="H26" s="12" t="s">
        <v>8</v>
      </c>
      <c r="I26" s="12" t="s">
        <v>212</v>
      </c>
      <c r="J26" s="12" t="s">
        <v>4</v>
      </c>
      <c r="K26" s="12" t="s">
        <v>194</v>
      </c>
      <c r="L26" s="12" t="s">
        <v>280</v>
      </c>
      <c r="M26" s="13">
        <v>73321</v>
      </c>
      <c r="O26" s="12" t="s">
        <v>281</v>
      </c>
      <c r="P26" s="12" t="s">
        <v>213</v>
      </c>
      <c r="Q26" s="12" t="s">
        <v>214</v>
      </c>
      <c r="R26" s="12" t="s">
        <v>212</v>
      </c>
      <c r="S26" s="12" t="s">
        <v>458</v>
      </c>
      <c r="T26" s="12" t="s">
        <v>460</v>
      </c>
      <c r="U26" s="12" t="s">
        <v>165</v>
      </c>
      <c r="V26" s="12" t="s">
        <v>463</v>
      </c>
      <c r="X26" s="12" t="s">
        <v>168</v>
      </c>
      <c r="Y26" s="12" t="s">
        <v>282</v>
      </c>
    </row>
    <row r="27" spans="1:25" x14ac:dyDescent="0.35">
      <c r="A27" s="12">
        <v>1338427</v>
      </c>
      <c r="B27" s="15" t="s">
        <v>3</v>
      </c>
      <c r="C27" s="12" t="s">
        <v>153</v>
      </c>
      <c r="D27" s="12" t="s">
        <v>283</v>
      </c>
      <c r="E27" s="12" t="s">
        <v>403</v>
      </c>
      <c r="F27" s="12" t="s">
        <v>425</v>
      </c>
      <c r="G27" s="12" t="s">
        <v>350</v>
      </c>
      <c r="H27" s="12" t="s">
        <v>8</v>
      </c>
      <c r="I27" s="12" t="s">
        <v>212</v>
      </c>
      <c r="J27" s="12" t="s">
        <v>4</v>
      </c>
      <c r="K27" s="12" t="s">
        <v>157</v>
      </c>
      <c r="L27" s="12" t="s">
        <v>251</v>
      </c>
      <c r="M27" s="13">
        <v>4199932</v>
      </c>
      <c r="O27" s="12" t="s">
        <v>281</v>
      </c>
      <c r="P27" s="12" t="s">
        <v>213</v>
      </c>
      <c r="Q27" s="12" t="s">
        <v>214</v>
      </c>
      <c r="R27" s="12" t="s">
        <v>212</v>
      </c>
      <c r="S27" s="12" t="s">
        <v>458</v>
      </c>
      <c r="T27" s="12" t="s">
        <v>460</v>
      </c>
      <c r="U27" s="12" t="s">
        <v>165</v>
      </c>
      <c r="V27" s="12" t="s">
        <v>284</v>
      </c>
      <c r="W27" s="12" t="s">
        <v>285</v>
      </c>
      <c r="X27" s="12" t="s">
        <v>168</v>
      </c>
      <c r="Y27" s="12" t="s">
        <v>286</v>
      </c>
    </row>
    <row r="28" spans="1:25" x14ac:dyDescent="0.35">
      <c r="M28" s="5"/>
    </row>
    <row r="29" spans="1:25" x14ac:dyDescent="0.35">
      <c r="M29" s="5"/>
    </row>
  </sheetData>
  <autoFilter ref="A1:Y29"/>
  <sortState ref="A2:Y29">
    <sortCondition ref="E2:E29"/>
    <sortCondition ref="H2:H2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29" workbookViewId="0">
      <selection activeCell="A43" sqref="A43:A50"/>
    </sheetView>
  </sheetViews>
  <sheetFormatPr defaultRowHeight="14.5" x14ac:dyDescent="0.35"/>
  <cols>
    <col min="1" max="1" width="19.81640625" style="2" customWidth="1" collapsed="1"/>
    <col min="2" max="2" width="12" style="9" customWidth="1" collapsed="1"/>
    <col min="3" max="3" width="14" style="9" customWidth="1" collapsed="1"/>
    <col min="4" max="4" width="34" style="2" customWidth="1" collapsed="1"/>
    <col min="5" max="5" width="32.453125" style="2" customWidth="1" collapsed="1"/>
    <col min="6" max="6" width="14.26953125" style="2" customWidth="1" collapsed="1"/>
    <col min="7" max="7" width="29.36328125" style="2" customWidth="1" collapsed="1"/>
    <col min="8" max="9" width="11.7265625" style="2" bestFit="1" customWidth="1" collapsed="1"/>
    <col min="10" max="16384" width="8.7265625" style="2" collapsed="1"/>
  </cols>
  <sheetData>
    <row r="1" spans="1:7" x14ac:dyDescent="0.35">
      <c r="A1" s="11" t="s">
        <v>306</v>
      </c>
      <c r="B1" s="11" t="s">
        <v>134</v>
      </c>
      <c r="C1" s="11" t="s">
        <v>141</v>
      </c>
      <c r="D1" s="11" t="s">
        <v>132</v>
      </c>
      <c r="E1" s="11" t="s">
        <v>138</v>
      </c>
      <c r="F1" s="11" t="s">
        <v>307</v>
      </c>
      <c r="G1" s="11" t="s">
        <v>136</v>
      </c>
    </row>
    <row r="2" spans="1:7" x14ac:dyDescent="0.35">
      <c r="A2" s="12" t="s">
        <v>6</v>
      </c>
      <c r="B2" s="12" t="s">
        <v>325</v>
      </c>
      <c r="C2" s="12" t="s">
        <v>350</v>
      </c>
      <c r="D2" s="12" t="s">
        <v>7</v>
      </c>
      <c r="E2" s="12" t="s">
        <v>4</v>
      </c>
      <c r="F2" s="13">
        <v>401897</v>
      </c>
      <c r="G2" s="12" t="s">
        <v>8</v>
      </c>
    </row>
    <row r="3" spans="1:7" x14ac:dyDescent="0.35">
      <c r="A3" s="12" t="s">
        <v>98</v>
      </c>
      <c r="B3" s="12" t="s">
        <v>324</v>
      </c>
      <c r="C3" s="12" t="s">
        <v>347</v>
      </c>
      <c r="D3" s="12" t="s">
        <v>99</v>
      </c>
      <c r="E3" s="12" t="s">
        <v>4</v>
      </c>
      <c r="F3" s="13">
        <v>86694</v>
      </c>
      <c r="G3" s="12" t="s">
        <v>85</v>
      </c>
    </row>
    <row r="4" spans="1:7" x14ac:dyDescent="0.35">
      <c r="A4" s="12" t="s">
        <v>94</v>
      </c>
      <c r="B4" s="12" t="s">
        <v>322</v>
      </c>
      <c r="C4" s="12" t="s">
        <v>346</v>
      </c>
      <c r="D4" s="12" t="s">
        <v>95</v>
      </c>
      <c r="E4" s="12" t="s">
        <v>4</v>
      </c>
      <c r="F4" s="13">
        <v>100000</v>
      </c>
      <c r="G4" s="12" t="s">
        <v>85</v>
      </c>
    </row>
    <row r="5" spans="1:7" x14ac:dyDescent="0.35">
      <c r="A5" s="12" t="s">
        <v>45</v>
      </c>
      <c r="B5" s="12" t="s">
        <v>314</v>
      </c>
      <c r="C5" s="12" t="s">
        <v>359</v>
      </c>
      <c r="D5" s="12" t="s">
        <v>46</v>
      </c>
      <c r="E5" s="15" t="s">
        <v>494</v>
      </c>
      <c r="F5" s="13">
        <v>243822</v>
      </c>
      <c r="G5" s="12" t="s">
        <v>34</v>
      </c>
    </row>
    <row r="6" spans="1:7" x14ac:dyDescent="0.35">
      <c r="A6" s="12" t="s">
        <v>43</v>
      </c>
      <c r="B6" s="12" t="s">
        <v>314</v>
      </c>
      <c r="C6" s="12" t="s">
        <v>338</v>
      </c>
      <c r="D6" s="12" t="s">
        <v>44</v>
      </c>
      <c r="E6" s="15" t="s">
        <v>494</v>
      </c>
      <c r="F6" s="13">
        <v>239931</v>
      </c>
      <c r="G6" s="12" t="s">
        <v>34</v>
      </c>
    </row>
    <row r="7" spans="1:7" x14ac:dyDescent="0.35">
      <c r="A7" s="12" t="s">
        <v>41</v>
      </c>
      <c r="B7" s="12" t="s">
        <v>332</v>
      </c>
      <c r="C7" s="12" t="s">
        <v>358</v>
      </c>
      <c r="D7" s="12" t="s">
        <v>42</v>
      </c>
      <c r="E7" s="15" t="s">
        <v>494</v>
      </c>
      <c r="F7" s="13">
        <v>762400</v>
      </c>
      <c r="G7" s="12" t="s">
        <v>34</v>
      </c>
    </row>
    <row r="8" spans="1:7" x14ac:dyDescent="0.35">
      <c r="A8" s="12" t="s">
        <v>37</v>
      </c>
      <c r="B8" s="12" t="s">
        <v>329</v>
      </c>
      <c r="C8" s="12" t="s">
        <v>355</v>
      </c>
      <c r="D8" s="12" t="s">
        <v>38</v>
      </c>
      <c r="E8" s="15" t="s">
        <v>494</v>
      </c>
      <c r="F8" s="13">
        <v>1050000</v>
      </c>
      <c r="G8" s="12" t="s">
        <v>34</v>
      </c>
    </row>
    <row r="9" spans="1:7" x14ac:dyDescent="0.35">
      <c r="A9" s="12" t="s">
        <v>49</v>
      </c>
      <c r="B9" s="12" t="s">
        <v>316</v>
      </c>
      <c r="C9" s="12" t="s">
        <v>361</v>
      </c>
      <c r="D9" s="12" t="s">
        <v>50</v>
      </c>
      <c r="E9" s="15" t="s">
        <v>494</v>
      </c>
      <c r="F9" s="13">
        <v>330000</v>
      </c>
      <c r="G9" s="12" t="s">
        <v>34</v>
      </c>
    </row>
    <row r="10" spans="1:7" x14ac:dyDescent="0.35">
      <c r="A10" s="12" t="s">
        <v>88</v>
      </c>
      <c r="B10" s="12" t="s">
        <v>321</v>
      </c>
      <c r="C10" s="12" t="s">
        <v>344</v>
      </c>
      <c r="D10" s="12" t="s">
        <v>89</v>
      </c>
      <c r="E10" s="12" t="s">
        <v>4</v>
      </c>
      <c r="F10" s="13">
        <v>209057</v>
      </c>
      <c r="G10" s="12" t="s">
        <v>90</v>
      </c>
    </row>
    <row r="11" spans="1:7" x14ac:dyDescent="0.35">
      <c r="A11" s="12" t="s">
        <v>53</v>
      </c>
      <c r="B11" s="12" t="s">
        <v>334</v>
      </c>
      <c r="C11" s="12" t="s">
        <v>363</v>
      </c>
      <c r="D11" s="12" t="s">
        <v>54</v>
      </c>
      <c r="E11" s="15" t="s">
        <v>494</v>
      </c>
      <c r="F11" s="13">
        <v>200000</v>
      </c>
      <c r="G11" s="12" t="s">
        <v>34</v>
      </c>
    </row>
    <row r="12" spans="1:7" x14ac:dyDescent="0.35">
      <c r="A12" s="12" t="s">
        <v>86</v>
      </c>
      <c r="B12" s="12" t="s">
        <v>321</v>
      </c>
      <c r="C12" s="12" t="s">
        <v>345</v>
      </c>
      <c r="D12" s="12" t="s">
        <v>87</v>
      </c>
      <c r="E12" s="12" t="s">
        <v>4</v>
      </c>
      <c r="F12" s="13">
        <v>75000</v>
      </c>
      <c r="G12" s="12" t="s">
        <v>85</v>
      </c>
    </row>
    <row r="13" spans="1:7" x14ac:dyDescent="0.35">
      <c r="A13" s="12" t="s">
        <v>73</v>
      </c>
      <c r="B13" s="12" t="s">
        <v>316</v>
      </c>
      <c r="C13" s="12" t="s">
        <v>340</v>
      </c>
      <c r="D13" s="12" t="s">
        <v>74</v>
      </c>
      <c r="E13" s="12" t="s">
        <v>4</v>
      </c>
      <c r="F13" s="13">
        <v>399245</v>
      </c>
      <c r="G13" s="12" t="s">
        <v>69</v>
      </c>
    </row>
    <row r="14" spans="1:7" x14ac:dyDescent="0.35">
      <c r="A14" s="12" t="s">
        <v>14</v>
      </c>
      <c r="B14" s="12" t="s">
        <v>316</v>
      </c>
      <c r="C14" s="12" t="s">
        <v>340</v>
      </c>
      <c r="D14" s="12" t="s">
        <v>15</v>
      </c>
      <c r="E14" s="15" t="s">
        <v>494</v>
      </c>
      <c r="F14" s="13">
        <v>453923</v>
      </c>
      <c r="G14" s="12" t="s">
        <v>13</v>
      </c>
    </row>
    <row r="15" spans="1:7" x14ac:dyDescent="0.35">
      <c r="A15" s="12" t="s">
        <v>0</v>
      </c>
      <c r="B15" s="12" t="s">
        <v>316</v>
      </c>
      <c r="C15" s="12" t="s">
        <v>362</v>
      </c>
      <c r="D15" s="12" t="s">
        <v>1</v>
      </c>
      <c r="E15" s="15" t="s">
        <v>494</v>
      </c>
      <c r="F15" s="13">
        <v>110000</v>
      </c>
      <c r="G15" s="12" t="s">
        <v>2</v>
      </c>
    </row>
    <row r="16" spans="1:7" x14ac:dyDescent="0.35">
      <c r="A16" s="12" t="s">
        <v>91</v>
      </c>
      <c r="B16" s="12" t="s">
        <v>322</v>
      </c>
      <c r="C16" s="12" t="s">
        <v>347</v>
      </c>
      <c r="D16" s="12" t="s">
        <v>92</v>
      </c>
      <c r="E16" s="12" t="s">
        <v>4</v>
      </c>
      <c r="F16" s="13">
        <v>679448</v>
      </c>
      <c r="G16" s="12" t="s">
        <v>93</v>
      </c>
    </row>
    <row r="17" spans="1:7" x14ac:dyDescent="0.35">
      <c r="A17" s="12" t="s">
        <v>78</v>
      </c>
      <c r="B17" s="12" t="s">
        <v>318</v>
      </c>
      <c r="C17" s="12" t="s">
        <v>342</v>
      </c>
      <c r="D17" s="12" t="s">
        <v>79</v>
      </c>
      <c r="E17" s="12" t="s">
        <v>4</v>
      </c>
      <c r="F17" s="13">
        <v>329983</v>
      </c>
      <c r="G17" s="12" t="s">
        <v>34</v>
      </c>
    </row>
    <row r="18" spans="1:7" x14ac:dyDescent="0.35">
      <c r="A18" s="12" t="s">
        <v>96</v>
      </c>
      <c r="B18" s="12" t="s">
        <v>323</v>
      </c>
      <c r="C18" s="12" t="s">
        <v>348</v>
      </c>
      <c r="D18" s="12" t="s">
        <v>97</v>
      </c>
      <c r="E18" s="12" t="s">
        <v>4</v>
      </c>
      <c r="F18" s="13">
        <v>51000</v>
      </c>
      <c r="G18" s="12" t="s">
        <v>85</v>
      </c>
    </row>
    <row r="19" spans="1:7" x14ac:dyDescent="0.35">
      <c r="A19" s="12" t="s">
        <v>75</v>
      </c>
      <c r="B19" s="12" t="s">
        <v>317</v>
      </c>
      <c r="C19" s="12" t="s">
        <v>341</v>
      </c>
      <c r="D19" s="12" t="s">
        <v>76</v>
      </c>
      <c r="E19" s="12" t="s">
        <v>4</v>
      </c>
      <c r="F19" s="13">
        <v>675278</v>
      </c>
      <c r="G19" s="12" t="s">
        <v>77</v>
      </c>
    </row>
    <row r="20" spans="1:7" x14ac:dyDescent="0.35">
      <c r="A20" s="12" t="s">
        <v>108</v>
      </c>
      <c r="B20" s="12" t="s">
        <v>326</v>
      </c>
      <c r="C20" s="12" t="s">
        <v>347</v>
      </c>
      <c r="D20" s="12" t="s">
        <v>109</v>
      </c>
      <c r="E20" s="12" t="s">
        <v>4</v>
      </c>
      <c r="F20" s="13">
        <v>69475</v>
      </c>
      <c r="G20" s="12" t="s">
        <v>110</v>
      </c>
    </row>
    <row r="21" spans="1:7" x14ac:dyDescent="0.35">
      <c r="A21" s="12" t="s">
        <v>102</v>
      </c>
      <c r="B21" s="12" t="s">
        <v>325</v>
      </c>
      <c r="C21" s="12" t="s">
        <v>350</v>
      </c>
      <c r="D21" s="12" t="s">
        <v>103</v>
      </c>
      <c r="E21" s="12" t="s">
        <v>4</v>
      </c>
      <c r="F21" s="13">
        <v>216300</v>
      </c>
      <c r="G21" s="12" t="s">
        <v>104</v>
      </c>
    </row>
    <row r="22" spans="1:7" x14ac:dyDescent="0.35">
      <c r="A22" s="12" t="s">
        <v>61</v>
      </c>
      <c r="B22" s="12" t="s">
        <v>336</v>
      </c>
      <c r="C22" s="12" t="s">
        <v>346</v>
      </c>
      <c r="D22" s="12" t="s">
        <v>62</v>
      </c>
      <c r="E22" s="15" t="s">
        <v>494</v>
      </c>
      <c r="F22" s="13">
        <v>378400</v>
      </c>
      <c r="G22" s="12" t="s">
        <v>63</v>
      </c>
    </row>
    <row r="23" spans="1:7" x14ac:dyDescent="0.35">
      <c r="A23" s="12" t="s">
        <v>47</v>
      </c>
      <c r="B23" s="12" t="s">
        <v>333</v>
      </c>
      <c r="C23" s="12" t="s">
        <v>360</v>
      </c>
      <c r="D23" s="12" t="s">
        <v>48</v>
      </c>
      <c r="E23" s="15" t="s">
        <v>494</v>
      </c>
      <c r="F23" s="13">
        <v>375000</v>
      </c>
      <c r="G23" s="12" t="s">
        <v>34</v>
      </c>
    </row>
    <row r="24" spans="1:7" x14ac:dyDescent="0.35">
      <c r="A24" s="12" t="s">
        <v>83</v>
      </c>
      <c r="B24" s="12" t="s">
        <v>320</v>
      </c>
      <c r="C24" s="12" t="s">
        <v>343</v>
      </c>
      <c r="D24" s="12" t="s">
        <v>84</v>
      </c>
      <c r="E24" s="12" t="s">
        <v>4</v>
      </c>
      <c r="F24" s="13">
        <v>56000</v>
      </c>
      <c r="G24" s="12" t="s">
        <v>85</v>
      </c>
    </row>
    <row r="25" spans="1:7" x14ac:dyDescent="0.35">
      <c r="A25" s="12" t="s">
        <v>9</v>
      </c>
      <c r="B25" s="12" t="s">
        <v>326</v>
      </c>
      <c r="C25" s="12" t="s">
        <v>351</v>
      </c>
      <c r="D25" s="12" t="s">
        <v>10</v>
      </c>
      <c r="E25" s="12" t="s">
        <v>4</v>
      </c>
      <c r="F25" s="13">
        <v>79985</v>
      </c>
      <c r="G25" s="12" t="s">
        <v>8</v>
      </c>
    </row>
    <row r="26" spans="1:7" x14ac:dyDescent="0.35">
      <c r="A26" s="12" t="s">
        <v>65</v>
      </c>
      <c r="B26" s="12" t="s">
        <v>313</v>
      </c>
      <c r="C26" s="12" t="s">
        <v>337</v>
      </c>
      <c r="D26" s="12" t="s">
        <v>66</v>
      </c>
      <c r="E26" s="12" t="s">
        <v>4</v>
      </c>
      <c r="F26" s="13">
        <v>354620</v>
      </c>
      <c r="G26" s="12" t="s">
        <v>34</v>
      </c>
    </row>
    <row r="27" spans="1:7" x14ac:dyDescent="0.35">
      <c r="A27" s="12" t="s">
        <v>51</v>
      </c>
      <c r="B27" s="12" t="s">
        <v>334</v>
      </c>
      <c r="C27" s="12" t="s">
        <v>363</v>
      </c>
      <c r="D27" s="12" t="s">
        <v>52</v>
      </c>
      <c r="E27" s="15" t="s">
        <v>494</v>
      </c>
      <c r="F27" s="13">
        <v>162766</v>
      </c>
      <c r="G27" s="12" t="s">
        <v>34</v>
      </c>
    </row>
    <row r="28" spans="1:7" x14ac:dyDescent="0.35">
      <c r="A28" s="12" t="s">
        <v>67</v>
      </c>
      <c r="B28" s="12" t="s">
        <v>314</v>
      </c>
      <c r="C28" s="12" t="s">
        <v>338</v>
      </c>
      <c r="D28" s="12" t="s">
        <v>68</v>
      </c>
      <c r="E28" s="12" t="s">
        <v>4</v>
      </c>
      <c r="F28" s="13">
        <v>75464</v>
      </c>
      <c r="G28" s="12" t="s">
        <v>69</v>
      </c>
    </row>
    <row r="29" spans="1:7" x14ac:dyDescent="0.35">
      <c r="A29" s="12" t="s">
        <v>105</v>
      </c>
      <c r="B29" s="12" t="s">
        <v>326</v>
      </c>
      <c r="C29" s="12" t="s">
        <v>352</v>
      </c>
      <c r="D29" s="12" t="s">
        <v>106</v>
      </c>
      <c r="E29" s="12" t="s">
        <v>4</v>
      </c>
      <c r="F29" s="13">
        <v>117644</v>
      </c>
      <c r="G29" s="12" t="s">
        <v>107</v>
      </c>
    </row>
    <row r="30" spans="1:7" x14ac:dyDescent="0.35">
      <c r="A30" s="15" t="s">
        <v>64</v>
      </c>
      <c r="B30" s="12" t="s">
        <v>324</v>
      </c>
      <c r="C30" s="12" t="s">
        <v>349</v>
      </c>
      <c r="D30" s="12" t="s">
        <v>3</v>
      </c>
      <c r="E30" s="12" t="s">
        <v>4</v>
      </c>
      <c r="F30" s="13">
        <v>1800000</v>
      </c>
      <c r="G30" s="12" t="s">
        <v>5</v>
      </c>
    </row>
    <row r="31" spans="1:7" x14ac:dyDescent="0.35">
      <c r="A31" s="12" t="s">
        <v>11</v>
      </c>
      <c r="B31" s="12" t="s">
        <v>330</v>
      </c>
      <c r="C31" s="12" t="s">
        <v>356</v>
      </c>
      <c r="D31" s="12" t="s">
        <v>12</v>
      </c>
      <c r="E31" s="15" t="s">
        <v>494</v>
      </c>
      <c r="F31" s="13">
        <v>6000000</v>
      </c>
      <c r="G31" s="12" t="s">
        <v>13</v>
      </c>
    </row>
    <row r="32" spans="1:7" x14ac:dyDescent="0.35">
      <c r="A32" s="12" t="s">
        <v>35</v>
      </c>
      <c r="B32" s="12" t="s">
        <v>328</v>
      </c>
      <c r="C32" s="12" t="s">
        <v>354</v>
      </c>
      <c r="D32" s="12" t="s">
        <v>36</v>
      </c>
      <c r="E32" s="15" t="s">
        <v>494</v>
      </c>
      <c r="F32" s="13">
        <v>2600000</v>
      </c>
      <c r="G32" s="12" t="s">
        <v>34</v>
      </c>
    </row>
    <row r="33" spans="1:7" x14ac:dyDescent="0.35">
      <c r="A33" s="12" t="s">
        <v>57</v>
      </c>
      <c r="B33" s="12" t="s">
        <v>335</v>
      </c>
      <c r="C33" s="12" t="s">
        <v>364</v>
      </c>
      <c r="D33" s="12" t="s">
        <v>58</v>
      </c>
      <c r="E33" s="15" t="s">
        <v>494</v>
      </c>
      <c r="F33" s="13">
        <v>7635000</v>
      </c>
      <c r="G33" s="12" t="s">
        <v>34</v>
      </c>
    </row>
    <row r="34" spans="1:7" x14ac:dyDescent="0.35">
      <c r="A34" s="12" t="s">
        <v>55</v>
      </c>
      <c r="B34" s="12" t="s">
        <v>335</v>
      </c>
      <c r="C34" s="12" t="s">
        <v>365</v>
      </c>
      <c r="D34" s="12" t="s">
        <v>56</v>
      </c>
      <c r="E34" s="15" t="s">
        <v>494</v>
      </c>
      <c r="F34" s="13">
        <v>223334</v>
      </c>
      <c r="G34" s="12" t="s">
        <v>34</v>
      </c>
    </row>
    <row r="35" spans="1:7" x14ac:dyDescent="0.35">
      <c r="A35" s="12" t="s">
        <v>80</v>
      </c>
      <c r="B35" s="12" t="s">
        <v>319</v>
      </c>
      <c r="C35" s="12" t="s">
        <v>341</v>
      </c>
      <c r="D35" s="12" t="s">
        <v>81</v>
      </c>
      <c r="E35" s="12" t="s">
        <v>4</v>
      </c>
      <c r="F35" s="13">
        <v>634809</v>
      </c>
      <c r="G35" s="12" t="s">
        <v>82</v>
      </c>
    </row>
    <row r="36" spans="1:7" x14ac:dyDescent="0.35">
      <c r="A36" s="12" t="s">
        <v>100</v>
      </c>
      <c r="B36" s="12" t="s">
        <v>324</v>
      </c>
      <c r="C36" s="12" t="s">
        <v>347</v>
      </c>
      <c r="D36" s="12" t="s">
        <v>101</v>
      </c>
      <c r="E36" s="12" t="s">
        <v>4</v>
      </c>
      <c r="F36" s="13">
        <v>342000</v>
      </c>
      <c r="G36" s="12" t="s">
        <v>72</v>
      </c>
    </row>
    <row r="37" spans="1:7" x14ac:dyDescent="0.35">
      <c r="A37" s="12" t="s">
        <v>59</v>
      </c>
      <c r="B37" s="12" t="s">
        <v>335</v>
      </c>
      <c r="C37" s="12" t="s">
        <v>365</v>
      </c>
      <c r="D37" s="12" t="s">
        <v>60</v>
      </c>
      <c r="E37" s="15" t="s">
        <v>494</v>
      </c>
      <c r="F37" s="13">
        <v>329973</v>
      </c>
      <c r="G37" s="12" t="s">
        <v>34</v>
      </c>
    </row>
    <row r="38" spans="1:7" x14ac:dyDescent="0.35">
      <c r="A38" s="12" t="s">
        <v>39</v>
      </c>
      <c r="B38" s="12" t="s">
        <v>331</v>
      </c>
      <c r="C38" s="12" t="s">
        <v>357</v>
      </c>
      <c r="D38" s="12" t="s">
        <v>40</v>
      </c>
      <c r="E38" s="15" t="s">
        <v>494</v>
      </c>
      <c r="F38" s="13">
        <v>308026</v>
      </c>
      <c r="G38" s="12" t="s">
        <v>34</v>
      </c>
    </row>
    <row r="39" spans="1:7" x14ac:dyDescent="0.35">
      <c r="A39" s="12" t="s">
        <v>32</v>
      </c>
      <c r="B39" s="12" t="s">
        <v>327</v>
      </c>
      <c r="C39" s="12" t="s">
        <v>353</v>
      </c>
      <c r="D39" s="12" t="s">
        <v>33</v>
      </c>
      <c r="E39" s="15" t="s">
        <v>494</v>
      </c>
      <c r="F39" s="13">
        <v>273403</v>
      </c>
      <c r="G39" s="12" t="s">
        <v>34</v>
      </c>
    </row>
    <row r="40" spans="1:7" x14ac:dyDescent="0.35">
      <c r="A40" s="12" t="s">
        <v>70</v>
      </c>
      <c r="B40" s="12" t="s">
        <v>315</v>
      </c>
      <c r="C40" s="12" t="s">
        <v>339</v>
      </c>
      <c r="D40" s="12" t="s">
        <v>71</v>
      </c>
      <c r="E40" s="12" t="s">
        <v>4</v>
      </c>
      <c r="F40" s="13">
        <v>327058</v>
      </c>
      <c r="G40" s="12" t="s">
        <v>72</v>
      </c>
    </row>
    <row r="42" spans="1:7" x14ac:dyDescent="0.35">
      <c r="A42"/>
      <c r="B42" s="10"/>
      <c r="C42" s="10"/>
      <c r="D42" s="3"/>
      <c r="E42" s="3"/>
      <c r="F42" s="4"/>
      <c r="G42" s="3"/>
    </row>
    <row r="43" spans="1:7" ht="15.5" x14ac:dyDescent="0.35">
      <c r="A43" s="26"/>
      <c r="F43" s="5"/>
    </row>
    <row r="44" spans="1:7" ht="15.5" x14ac:dyDescent="0.35">
      <c r="A44" s="26"/>
      <c r="F44" s="5"/>
    </row>
    <row r="45" spans="1:7" x14ac:dyDescent="0.35">
      <c r="A45"/>
    </row>
  </sheetData>
  <autoFilter ref="A1:H44"/>
  <sortState ref="A2:G45">
    <sortCondition ref="D2:D45"/>
    <sortCondition ref="B2:B45"/>
  </sortState>
  <hyperlinks>
    <hyperlink ref="A31" r:id="rId1" display="https://grantsonline.rdc.noaa.gov/flows/publicSearch/showAwardDetails.do?awdNum=NA04OAR4310034"/>
    <hyperlink ref="A30" r:id="rId2" display="https://grantsonline.rdc.noaa.gov/flows/publicSearch/showAwardDetails.do?awdNum=NA14OAR4310160"/>
    <hyperlink ref="A2" r:id="rId3" display="https://grantsonline.rdc.noaa.gov/flows/publicSearch/showAwardDetails.do?awdNum=NA15NWS4680018"/>
    <hyperlink ref="A25" r:id="rId4" display="https://grantsonline.rdc.noaa.gov/flows/publicSearch/showAwardDetails.do?awdNum=NA15OAR4310102"/>
    <hyperlink ref="A39" r:id="rId5" display="https://grantsonline.rdc.noaa.gov/flows/publicSearch/showAwardDetails.do?awdNum=NA16GP1570"/>
    <hyperlink ref="A32" r:id="rId6" display="https://grantsonline.rdc.noaa.gov/flows/publicSearch/showAwardDetails.do?awdNum=NA16GP2248"/>
    <hyperlink ref="A8" r:id="rId7" display="https://grantsonline.rdc.noaa.gov/flows/publicSearch/showAwardDetails.do?awdNum=NA16GP2616"/>
    <hyperlink ref="A38" r:id="rId8" display="https://grantsonline.rdc.noaa.gov/flows/publicSearch/showAwardDetails.do?awdNum=NA04OAR4310115"/>
    <hyperlink ref="A7" r:id="rId9" display="https://grantsonline.rdc.noaa.gov/flows/publicSearch/showAwardDetails.do?awdNum=NA05OAR4310005"/>
    <hyperlink ref="A6" r:id="rId10" display="https://grantsonline.rdc.noaa.gov/flows/publicSearch/showAwardDetails.do?awdNum=NA05OAR4311135"/>
    <hyperlink ref="A5" r:id="rId11" display="https://grantsonline.rdc.noaa.gov/flows/publicSearch/showAwardDetails.do?awdNum=NA05NES4401002"/>
    <hyperlink ref="A23" r:id="rId12" display="https://grantsonline.rdc.noaa.gov/flows/publicSearch/showAwardDetails.do?awdNum=NA06OAR4310067"/>
    <hyperlink ref="A9" r:id="rId13" display="https://grantsonline.rdc.noaa.gov/flows/publicSearch/showAwardDetails.do?awdNum=NA07OAR4310221"/>
    <hyperlink ref="A15" r:id="rId14" display="https://grantsonline.rdc.noaa.gov/flows/publicSearch/showAwardDetails.do?awdNum=NA07OAR4310268"/>
    <hyperlink ref="A14" r:id="rId15" display="https://grantsonline.rdc.noaa.gov/flows/publicSearch/showAwardDetails.do?awdNum=NA07OAR4310310"/>
    <hyperlink ref="A27" r:id="rId16" display="https://grantsonline.rdc.noaa.gov/flows/publicSearch/showAwardDetails.do?awdNum=NA08OAR4310633"/>
    <hyperlink ref="A11" r:id="rId17" display="https://grantsonline.rdc.noaa.gov/flows/publicSearch/showAwardDetails.do?awdNum=NA08OAR4310631"/>
    <hyperlink ref="A34" r:id="rId18" display="https://grantsonline.rdc.noaa.gov/flows/publicSearch/showAwardDetails.do?awdNum=NA09OAR4310186"/>
    <hyperlink ref="A33" r:id="rId19" display="https://grantsonline.rdc.noaa.gov/flows/publicSearch/showAwardDetails.do?awdNum=NA09OAR4310058"/>
    <hyperlink ref="A37" r:id="rId20" display="https://grantsonline.rdc.noaa.gov/flows/publicSearch/showAwardDetails.do?awdNum=NA09OAR4310137"/>
    <hyperlink ref="A22" r:id="rId21" display="https://grantsonline.rdc.noaa.gov/flows/publicSearch/showAwardDetails.do?awdNum=NA10OAR4310264"/>
    <hyperlink ref="A26" r:id="rId22" display="https://grantsonline.rdc.noaa.gov/flows/publicSearch/showAwardDetails.do?awdNum=NA16GP2022"/>
    <hyperlink ref="A28" r:id="rId23" display="https://grantsonline.rdc.noaa.gov/flows/publicSearch/showAwardDetails.do?awdNum=NA05OAR4311131"/>
    <hyperlink ref="A40" r:id="rId24" display="https://grantsonline.rdc.noaa.gov/flows/publicSearch/showAwardDetails.do?awdNum=NA06OAR4310001"/>
    <hyperlink ref="A13" r:id="rId25" display="https://grantsonline.rdc.noaa.gov/flows/publicSearch/showAwardDetails.do?awdNum=NA07OAR4310307"/>
    <hyperlink ref="A19" r:id="rId26" display="https://grantsonline.rdc.noaa.gov/flows/publicSearch/showAwardDetails.do?awdNum=NA09NES4280007"/>
    <hyperlink ref="A17" r:id="rId27" display="https://grantsonline.rdc.noaa.gov/flows/publicSearch/showAwardDetails.do?awdNum=NA09NMF4570007"/>
    <hyperlink ref="A35" r:id="rId28" display="https://grantsonline.rdc.noaa.gov/flows/publicSearch/showAwardDetails.do?awdNum=NA10NES4400015"/>
    <hyperlink ref="A24" r:id="rId29" display="https://grantsonline.rdc.noaa.gov/flows/publicSearch/showAwardDetails.do?awdNum=NA11NES4400012"/>
    <hyperlink ref="A12" r:id="rId30" display="https://grantsonline.rdc.noaa.gov/flows/publicSearch/showAwardDetails.do?awdNum=NA12NES4400006"/>
    <hyperlink ref="A10" r:id="rId31" display="https://grantsonline.rdc.noaa.gov/flows/publicSearch/showAwardDetails.do?awdNum=NA12NES4400007"/>
    <hyperlink ref="A16" r:id="rId32" display="https://grantsonline.rdc.noaa.gov/flows/publicSearch/showAwardDetails.do?awdNum=NA12NES4400005"/>
    <hyperlink ref="A4" r:id="rId33" display="https://grantsonline.rdc.noaa.gov/flows/publicSearch/showAwardDetails.do?awdNum=NA12NES4400008"/>
    <hyperlink ref="A18" r:id="rId34" display="https://grantsonline.rdc.noaa.gov/flows/publicSearch/showAwardDetails.do?awdNum=NA12NES4400010"/>
    <hyperlink ref="A3" r:id="rId35" display="https://grantsonline.rdc.noaa.gov/flows/publicSearch/showAwardDetails.do?awdNum=NA14NES4400007"/>
    <hyperlink ref="A36" r:id="rId36" display="https://grantsonline.rdc.noaa.gov/flows/publicSearch/showAwardDetails.do?awdNum=NA14OAR4310187"/>
    <hyperlink ref="A21" r:id="rId37" display="https://grantsonline.rdc.noaa.gov/flows/publicSearch/showAwardDetails.do?awdNum=NA15OAR4310100"/>
    <hyperlink ref="A29" r:id="rId38" display="https://grantsonline.rdc.noaa.gov/flows/publicSearch/showAwardDetails.do?awdNum=NA15NES4400002"/>
    <hyperlink ref="A20" r:id="rId39" display="https://grantsonline.rdc.noaa.gov/flows/publicSearch/showAwardDetails.do?awdNum=NA15OAR431007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workbookViewId="0">
      <selection activeCell="B16" sqref="B16:B19"/>
    </sheetView>
  </sheetViews>
  <sheetFormatPr defaultRowHeight="15.5" x14ac:dyDescent="0.35"/>
  <cols>
    <col min="1" max="1" width="13.08984375" style="7" customWidth="1" collapsed="1"/>
    <col min="2" max="2" width="17.7265625" style="7" customWidth="1" collapsed="1"/>
    <col min="3" max="3" width="8.7265625" style="7" collapsed="1"/>
    <col min="4" max="4" width="43.453125" style="7" customWidth="1" collapsed="1"/>
    <col min="5" max="5" width="17.36328125" style="7" customWidth="1" collapsed="1"/>
    <col min="6" max="6" width="8.7265625" style="7" collapsed="1"/>
    <col min="7" max="7" width="44.36328125" style="7" customWidth="1" collapsed="1"/>
    <col min="8" max="8" width="17.453125" style="21" customWidth="1" collapsed="1"/>
    <col min="9" max="9" width="11.90625" style="7" customWidth="1" collapsed="1"/>
    <col min="10" max="10" width="12.54296875" style="7" customWidth="1" collapsed="1"/>
    <col min="11" max="11" width="11.7265625" style="7" bestFit="1" customWidth="1" collapsed="1"/>
    <col min="12" max="16384" width="8.7265625" style="7" collapsed="1"/>
  </cols>
  <sheetData>
    <row r="1" spans="1:12" x14ac:dyDescent="0.35">
      <c r="A1" s="22" t="s">
        <v>308</v>
      </c>
      <c r="B1" s="22" t="s">
        <v>306</v>
      </c>
      <c r="C1" s="22" t="s">
        <v>309</v>
      </c>
      <c r="D1" s="22" t="s">
        <v>132</v>
      </c>
      <c r="E1" s="22" t="s">
        <v>136</v>
      </c>
      <c r="F1" s="22" t="s">
        <v>310</v>
      </c>
      <c r="G1" s="22" t="s">
        <v>138</v>
      </c>
      <c r="H1" s="22" t="s">
        <v>311</v>
      </c>
      <c r="I1" s="22" t="s">
        <v>134</v>
      </c>
      <c r="J1" s="22" t="s">
        <v>141</v>
      </c>
      <c r="K1" s="22" t="s">
        <v>16</v>
      </c>
      <c r="L1" s="22" t="s">
        <v>312</v>
      </c>
    </row>
    <row r="2" spans="1:12" ht="14.5" customHeight="1" x14ac:dyDescent="0.35">
      <c r="A2" s="23">
        <v>4200150266</v>
      </c>
      <c r="B2" s="24" t="s">
        <v>111</v>
      </c>
      <c r="C2" s="24" t="s">
        <v>112</v>
      </c>
      <c r="D2" s="24" t="s">
        <v>113</v>
      </c>
      <c r="E2" s="24" t="s">
        <v>69</v>
      </c>
      <c r="F2" s="24" t="s">
        <v>114</v>
      </c>
      <c r="G2" s="24" t="s">
        <v>494</v>
      </c>
      <c r="H2" s="24" t="s">
        <v>470</v>
      </c>
      <c r="I2" s="24" t="s">
        <v>483</v>
      </c>
      <c r="J2" s="24" t="s">
        <v>470</v>
      </c>
      <c r="K2" s="24" t="s">
        <v>21</v>
      </c>
      <c r="L2" s="24" t="s">
        <v>22</v>
      </c>
    </row>
    <row r="3" spans="1:12" x14ac:dyDescent="0.35">
      <c r="A3" s="23">
        <v>4200266864</v>
      </c>
      <c r="B3" s="24" t="s">
        <v>115</v>
      </c>
      <c r="C3" s="24" t="s">
        <v>18</v>
      </c>
      <c r="D3" s="24" t="s">
        <v>116</v>
      </c>
      <c r="E3" s="24" t="s">
        <v>495</v>
      </c>
      <c r="F3" s="24" t="s">
        <v>25</v>
      </c>
      <c r="G3" s="24" t="s">
        <v>494</v>
      </c>
      <c r="H3" s="24" t="s">
        <v>471</v>
      </c>
      <c r="I3" s="24" t="s">
        <v>484</v>
      </c>
      <c r="J3" s="24" t="s">
        <v>358</v>
      </c>
      <c r="K3" s="24" t="s">
        <v>21</v>
      </c>
      <c r="L3" s="24" t="s">
        <v>22</v>
      </c>
    </row>
    <row r="4" spans="1:12" x14ac:dyDescent="0.35">
      <c r="A4" s="23">
        <v>4200262044</v>
      </c>
      <c r="B4" s="24" t="s">
        <v>119</v>
      </c>
      <c r="C4" s="24" t="s">
        <v>112</v>
      </c>
      <c r="D4" s="24" t="s">
        <v>120</v>
      </c>
      <c r="E4" s="24" t="s">
        <v>496</v>
      </c>
      <c r="F4" s="24" t="s">
        <v>121</v>
      </c>
      <c r="G4" s="24" t="s">
        <v>494</v>
      </c>
      <c r="H4" s="24" t="s">
        <v>472</v>
      </c>
      <c r="I4" s="24" t="s">
        <v>485</v>
      </c>
      <c r="J4" s="24" t="s">
        <v>453</v>
      </c>
      <c r="K4" s="24" t="s">
        <v>21</v>
      </c>
      <c r="L4" s="24" t="s">
        <v>22</v>
      </c>
    </row>
    <row r="5" spans="1:12" x14ac:dyDescent="0.35">
      <c r="A5" s="23">
        <v>4200293347</v>
      </c>
      <c r="B5" s="24" t="s">
        <v>117</v>
      </c>
      <c r="C5" s="24" t="s">
        <v>18</v>
      </c>
      <c r="D5" s="24" t="s">
        <v>118</v>
      </c>
      <c r="E5" s="24" t="s">
        <v>495</v>
      </c>
      <c r="F5" s="24" t="s">
        <v>25</v>
      </c>
      <c r="G5" s="24" t="s">
        <v>494</v>
      </c>
      <c r="H5" s="24" t="s">
        <v>473</v>
      </c>
      <c r="I5" s="24" t="s">
        <v>486</v>
      </c>
      <c r="J5" s="24" t="s">
        <v>490</v>
      </c>
      <c r="K5" s="24" t="s">
        <v>21</v>
      </c>
      <c r="L5" s="24" t="s">
        <v>22</v>
      </c>
    </row>
    <row r="6" spans="1:12" x14ac:dyDescent="0.35">
      <c r="A6" s="23">
        <v>4200343373</v>
      </c>
      <c r="B6" s="24" t="s">
        <v>23</v>
      </c>
      <c r="C6" s="24" t="s">
        <v>18</v>
      </c>
      <c r="D6" s="24" t="s">
        <v>24</v>
      </c>
      <c r="E6" s="24" t="s">
        <v>13</v>
      </c>
      <c r="F6" s="24" t="s">
        <v>25</v>
      </c>
      <c r="G6" s="24" t="s">
        <v>494</v>
      </c>
      <c r="H6" s="24" t="s">
        <v>474</v>
      </c>
      <c r="I6" s="24" t="s">
        <v>486</v>
      </c>
      <c r="J6" s="24" t="s">
        <v>490</v>
      </c>
      <c r="K6" s="24" t="s">
        <v>21</v>
      </c>
      <c r="L6" s="24" t="s">
        <v>22</v>
      </c>
    </row>
    <row r="7" spans="1:12" x14ac:dyDescent="0.35">
      <c r="A7" s="23">
        <v>4200343373</v>
      </c>
      <c r="B7" s="24" t="s">
        <v>29</v>
      </c>
      <c r="C7" s="24" t="s">
        <v>18</v>
      </c>
      <c r="D7" s="24" t="s">
        <v>30</v>
      </c>
      <c r="E7" s="24" t="s">
        <v>13</v>
      </c>
      <c r="F7" s="24" t="s">
        <v>31</v>
      </c>
      <c r="G7" s="24" t="s">
        <v>494</v>
      </c>
      <c r="H7" s="24" t="s">
        <v>475</v>
      </c>
      <c r="I7" s="24" t="s">
        <v>486</v>
      </c>
      <c r="J7" s="24" t="s">
        <v>491</v>
      </c>
      <c r="K7" s="24" t="s">
        <v>21</v>
      </c>
      <c r="L7" s="24" t="s">
        <v>22</v>
      </c>
    </row>
    <row r="8" spans="1:12" x14ac:dyDescent="0.35">
      <c r="A8" s="23">
        <v>4200354646</v>
      </c>
      <c r="B8" s="24" t="s">
        <v>26</v>
      </c>
      <c r="C8" s="24" t="s">
        <v>18</v>
      </c>
      <c r="D8" s="24" t="s">
        <v>27</v>
      </c>
      <c r="E8" s="24" t="s">
        <v>13</v>
      </c>
      <c r="F8" s="24" t="s">
        <v>28</v>
      </c>
      <c r="G8" s="24" t="s">
        <v>494</v>
      </c>
      <c r="H8" s="24" t="s">
        <v>476</v>
      </c>
      <c r="I8" s="24" t="s">
        <v>487</v>
      </c>
      <c r="J8" s="24" t="s">
        <v>492</v>
      </c>
      <c r="K8" s="24" t="s">
        <v>21</v>
      </c>
      <c r="L8" s="24" t="s">
        <v>22</v>
      </c>
    </row>
    <row r="9" spans="1:12" x14ac:dyDescent="0.35">
      <c r="A9" s="23">
        <v>4200399039</v>
      </c>
      <c r="B9" s="27" t="s">
        <v>122</v>
      </c>
      <c r="C9" s="24" t="s">
        <v>18</v>
      </c>
      <c r="D9" s="24" t="s">
        <v>123</v>
      </c>
      <c r="E9" s="24" t="s">
        <v>8</v>
      </c>
      <c r="F9" s="24" t="s">
        <v>124</v>
      </c>
      <c r="G9" s="24" t="s">
        <v>494</v>
      </c>
      <c r="H9" s="24" t="s">
        <v>477</v>
      </c>
      <c r="I9" s="24" t="s">
        <v>335</v>
      </c>
      <c r="J9" s="24" t="s">
        <v>346</v>
      </c>
      <c r="K9" s="24" t="s">
        <v>21</v>
      </c>
      <c r="L9" s="24" t="s">
        <v>22</v>
      </c>
    </row>
    <row r="10" spans="1:12" x14ac:dyDescent="0.35">
      <c r="A10" s="23">
        <v>4200438987</v>
      </c>
      <c r="B10" s="24" t="s">
        <v>125</v>
      </c>
      <c r="C10" s="24" t="s">
        <v>18</v>
      </c>
      <c r="D10" s="24" t="s">
        <v>123</v>
      </c>
      <c r="E10" s="24" t="s">
        <v>8</v>
      </c>
      <c r="F10" s="24" t="s">
        <v>124</v>
      </c>
      <c r="G10" s="24" t="s">
        <v>494</v>
      </c>
      <c r="H10" s="24" t="s">
        <v>478</v>
      </c>
      <c r="I10" s="24" t="s">
        <v>335</v>
      </c>
      <c r="J10" s="24" t="s">
        <v>346</v>
      </c>
      <c r="K10" s="24" t="s">
        <v>21</v>
      </c>
      <c r="L10" s="24" t="s">
        <v>22</v>
      </c>
    </row>
    <row r="11" spans="1:12" x14ac:dyDescent="0.35">
      <c r="A11" s="23">
        <v>4200484382</v>
      </c>
      <c r="B11" s="24" t="s">
        <v>126</v>
      </c>
      <c r="C11" s="24" t="s">
        <v>18</v>
      </c>
      <c r="D11" s="24" t="s">
        <v>123</v>
      </c>
      <c r="E11" s="24" t="s">
        <v>8</v>
      </c>
      <c r="F11" s="24" t="s">
        <v>124</v>
      </c>
      <c r="G11" s="24" t="s">
        <v>494</v>
      </c>
      <c r="H11" s="24" t="s">
        <v>479</v>
      </c>
      <c r="I11" s="24" t="s">
        <v>335</v>
      </c>
      <c r="J11" s="24" t="s">
        <v>346</v>
      </c>
      <c r="K11" s="24" t="s">
        <v>21</v>
      </c>
      <c r="L11" s="24" t="s">
        <v>22</v>
      </c>
    </row>
    <row r="12" spans="1:12" x14ac:dyDescent="0.35">
      <c r="A12" s="23">
        <v>4200350718</v>
      </c>
      <c r="B12" s="24" t="s">
        <v>17</v>
      </c>
      <c r="C12" s="24" t="s">
        <v>18</v>
      </c>
      <c r="D12" s="24" t="s">
        <v>19</v>
      </c>
      <c r="E12" s="24" t="s">
        <v>13</v>
      </c>
      <c r="F12" s="24" t="s">
        <v>20</v>
      </c>
      <c r="G12" s="25" t="s">
        <v>4</v>
      </c>
      <c r="H12" s="24" t="s">
        <v>480</v>
      </c>
      <c r="I12" s="24" t="s">
        <v>488</v>
      </c>
      <c r="J12" s="24" t="s">
        <v>444</v>
      </c>
      <c r="K12" s="24" t="s">
        <v>21</v>
      </c>
      <c r="L12" s="24" t="s">
        <v>22</v>
      </c>
    </row>
    <row r="13" spans="1:12" x14ac:dyDescent="0.35">
      <c r="A13" s="23">
        <v>4200519863</v>
      </c>
      <c r="B13" s="24" t="s">
        <v>130</v>
      </c>
      <c r="C13" s="24" t="s">
        <v>18</v>
      </c>
      <c r="D13" s="24" t="s">
        <v>131</v>
      </c>
      <c r="E13" s="24" t="s">
        <v>220</v>
      </c>
      <c r="F13" s="24" t="s">
        <v>129</v>
      </c>
      <c r="G13" s="25" t="s">
        <v>4</v>
      </c>
      <c r="H13" s="24" t="s">
        <v>481</v>
      </c>
      <c r="I13" s="24" t="s">
        <v>489</v>
      </c>
      <c r="J13" s="24" t="s">
        <v>493</v>
      </c>
      <c r="K13" s="24" t="s">
        <v>21</v>
      </c>
      <c r="L13" s="24" t="s">
        <v>22</v>
      </c>
    </row>
    <row r="14" spans="1:12" ht="10.5" customHeight="1" x14ac:dyDescent="0.35">
      <c r="A14" s="23">
        <v>4200519390</v>
      </c>
      <c r="B14" s="24" t="s">
        <v>127</v>
      </c>
      <c r="C14" s="24" t="s">
        <v>18</v>
      </c>
      <c r="D14" s="24" t="s">
        <v>128</v>
      </c>
      <c r="E14" s="24" t="s">
        <v>220</v>
      </c>
      <c r="F14" s="24" t="s">
        <v>129</v>
      </c>
      <c r="G14" s="25" t="s">
        <v>4</v>
      </c>
      <c r="H14" s="24" t="s">
        <v>482</v>
      </c>
      <c r="I14" s="24" t="s">
        <v>324</v>
      </c>
      <c r="J14" s="24" t="s">
        <v>349</v>
      </c>
      <c r="K14" s="24" t="s">
        <v>21</v>
      </c>
      <c r="L14" s="24" t="s">
        <v>22</v>
      </c>
    </row>
    <row r="15" spans="1:12" x14ac:dyDescent="0.35">
      <c r="B15" s="26"/>
    </row>
    <row r="16" spans="1:12" x14ac:dyDescent="0.35">
      <c r="B16"/>
    </row>
    <row r="17" spans="2:2" x14ac:dyDescent="0.35">
      <c r="B17" s="26"/>
    </row>
    <row r="18" spans="2:2" x14ac:dyDescent="0.35">
      <c r="B18" s="26"/>
    </row>
    <row r="19" spans="2:2" x14ac:dyDescent="0.35">
      <c r="B19"/>
    </row>
  </sheetData>
  <sortState ref="A2:L25">
    <sortCondition ref="B2:B25"/>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H20" sqref="H20"/>
    </sheetView>
  </sheetViews>
  <sheetFormatPr defaultRowHeight="14.5" x14ac:dyDescent="0.35"/>
  <cols>
    <col min="1" max="1" width="8.81640625" style="6" bestFit="1" customWidth="1"/>
    <col min="2" max="2" width="8.81640625" style="6" customWidth="1"/>
    <col min="3" max="3" width="5.7265625" style="6" customWidth="1"/>
    <col min="4" max="5" width="10.6328125" style="6" bestFit="1" customWidth="1"/>
    <col min="6" max="7" width="10.6328125" style="6" customWidth="1"/>
    <col min="8" max="9" width="11.7265625" style="6" bestFit="1" customWidth="1"/>
    <col min="10" max="10" width="8.81640625" style="6" bestFit="1" customWidth="1"/>
    <col min="11" max="16384" width="8.7265625" style="6"/>
  </cols>
  <sheetData>
    <row r="1" spans="1:15" ht="15" thickBot="1" x14ac:dyDescent="0.4">
      <c r="A1" s="16" t="s">
        <v>497</v>
      </c>
      <c r="B1" s="16" t="s">
        <v>512</v>
      </c>
      <c r="C1" s="16"/>
      <c r="D1" s="16" t="s">
        <v>498</v>
      </c>
      <c r="E1" s="16" t="s">
        <v>499</v>
      </c>
      <c r="F1" s="16" t="s">
        <v>518</v>
      </c>
      <c r="G1" s="16" t="s">
        <v>519</v>
      </c>
      <c r="H1" s="16" t="s">
        <v>500</v>
      </c>
      <c r="I1" s="16" t="s">
        <v>501</v>
      </c>
      <c r="J1" s="16" t="s">
        <v>502</v>
      </c>
      <c r="K1" s="16" t="s">
        <v>503</v>
      </c>
      <c r="L1" s="16"/>
      <c r="M1" s="16"/>
      <c r="N1" s="16"/>
      <c r="O1" s="16"/>
    </row>
    <row r="2" spans="1:15" ht="15" thickBot="1" x14ac:dyDescent="0.4">
      <c r="A2" s="17">
        <v>2014</v>
      </c>
      <c r="B2" s="2">
        <v>314000</v>
      </c>
      <c r="C2" s="2" t="s">
        <v>516</v>
      </c>
      <c r="D2" s="18">
        <v>330048</v>
      </c>
      <c r="E2" s="18">
        <v>166097</v>
      </c>
      <c r="F2" s="18">
        <f>SUM(D2:E2)</f>
        <v>496145</v>
      </c>
      <c r="G2" s="18">
        <f>F2+B2</f>
        <v>810145</v>
      </c>
      <c r="H2" s="18">
        <v>3846141</v>
      </c>
      <c r="I2" s="18">
        <v>3832383</v>
      </c>
      <c r="J2" s="17">
        <v>99.64</v>
      </c>
      <c r="K2" s="19" t="s">
        <v>504</v>
      </c>
      <c r="L2" s="20"/>
      <c r="M2" s="20"/>
      <c r="N2" s="20"/>
      <c r="O2" s="20"/>
    </row>
    <row r="3" spans="1:15" ht="15" thickBot="1" x14ac:dyDescent="0.4">
      <c r="A3" s="17">
        <v>2013</v>
      </c>
      <c r="B3" s="17">
        <v>250866</v>
      </c>
      <c r="C3" s="2" t="s">
        <v>516</v>
      </c>
      <c r="D3" s="18">
        <v>387032</v>
      </c>
      <c r="E3" s="18">
        <v>159993</v>
      </c>
      <c r="F3" s="18">
        <f>SUM(D3:E3)</f>
        <v>547025</v>
      </c>
      <c r="G3" s="18">
        <f>F3+B3</f>
        <v>797891</v>
      </c>
      <c r="H3" s="18">
        <v>4186639</v>
      </c>
      <c r="I3" s="18">
        <v>3805423</v>
      </c>
      <c r="J3" s="17">
        <v>90.89</v>
      </c>
      <c r="K3" s="19" t="s">
        <v>505</v>
      </c>
      <c r="L3" s="20"/>
      <c r="M3" s="20"/>
      <c r="N3" s="20"/>
      <c r="O3" s="20"/>
    </row>
    <row r="4" spans="1:15" ht="15" thickBot="1" x14ac:dyDescent="0.4">
      <c r="A4" s="17">
        <v>2012</v>
      </c>
      <c r="B4" s="17">
        <f>0.95*B3</f>
        <v>238322.69999999998</v>
      </c>
      <c r="C4" s="28" t="s">
        <v>517</v>
      </c>
      <c r="D4" s="18">
        <v>356336</v>
      </c>
      <c r="E4" s="18">
        <v>143826</v>
      </c>
      <c r="F4" s="18">
        <f>SUM(D4:E4)</f>
        <v>500162</v>
      </c>
      <c r="G4" s="18">
        <f t="shared" ref="G4:G15" si="0">F4+B4</f>
        <v>738484.7</v>
      </c>
      <c r="H4" s="18">
        <v>4183016</v>
      </c>
      <c r="I4" s="18">
        <v>3980509</v>
      </c>
      <c r="J4" s="17">
        <v>95.16</v>
      </c>
      <c r="K4" s="19" t="s">
        <v>506</v>
      </c>
      <c r="L4" s="20"/>
      <c r="M4" s="20"/>
      <c r="N4" s="20"/>
      <c r="O4" s="20"/>
    </row>
    <row r="5" spans="1:15" ht="15" thickBot="1" x14ac:dyDescent="0.4">
      <c r="A5" s="17">
        <v>2011</v>
      </c>
      <c r="B5" s="17">
        <f t="shared" ref="B5:B15" si="1">0.95*B4</f>
        <v>226406.56499999997</v>
      </c>
      <c r="C5" s="28" t="s">
        <v>517</v>
      </c>
      <c r="D5" s="18">
        <v>355434</v>
      </c>
      <c r="E5" s="18">
        <v>139038</v>
      </c>
      <c r="F5" s="18">
        <f>SUM(D5:E5)</f>
        <v>494472</v>
      </c>
      <c r="G5" s="18">
        <f t="shared" si="0"/>
        <v>720878.56499999994</v>
      </c>
      <c r="H5" s="18">
        <v>4327453</v>
      </c>
      <c r="I5" s="18">
        <v>4318752</v>
      </c>
      <c r="J5" s="17">
        <v>99.8</v>
      </c>
      <c r="K5" s="19" t="s">
        <v>507</v>
      </c>
      <c r="L5" s="20"/>
      <c r="M5" s="20"/>
      <c r="N5" s="20"/>
      <c r="O5" s="20"/>
    </row>
    <row r="6" spans="1:15" ht="15" thickBot="1" x14ac:dyDescent="0.4">
      <c r="A6" s="17">
        <v>2010</v>
      </c>
      <c r="B6" s="17">
        <f t="shared" si="1"/>
        <v>215086.23674999995</v>
      </c>
      <c r="C6" s="28" t="s">
        <v>517</v>
      </c>
      <c r="D6" s="18">
        <v>325010</v>
      </c>
      <c r="E6" s="18">
        <v>133215</v>
      </c>
      <c r="F6" s="18">
        <f>SUM(D6:E6)</f>
        <v>458225</v>
      </c>
      <c r="G6" s="18">
        <f t="shared" si="0"/>
        <v>673311.23674999992</v>
      </c>
      <c r="H6" s="18">
        <v>4527773</v>
      </c>
      <c r="I6" s="18">
        <v>4550970</v>
      </c>
      <c r="J6" s="17">
        <v>100.51</v>
      </c>
      <c r="K6" s="19" t="s">
        <v>508</v>
      </c>
      <c r="L6" s="20"/>
      <c r="M6" s="20"/>
      <c r="N6" s="20"/>
      <c r="O6" s="20"/>
    </row>
    <row r="7" spans="1:15" ht="15" thickBot="1" x14ac:dyDescent="0.4">
      <c r="A7" s="17">
        <v>2009</v>
      </c>
      <c r="B7" s="17">
        <f t="shared" si="1"/>
        <v>204331.92491249993</v>
      </c>
      <c r="C7" s="28" t="s">
        <v>517</v>
      </c>
      <c r="D7" s="18">
        <v>266736</v>
      </c>
      <c r="E7" s="18">
        <v>125500</v>
      </c>
      <c r="F7" s="18">
        <f>SUM(D7:E7)</f>
        <v>392236</v>
      </c>
      <c r="G7" s="18">
        <f t="shared" si="0"/>
        <v>596567.92491249996</v>
      </c>
      <c r="H7" s="18">
        <v>5729448</v>
      </c>
      <c r="I7" s="18">
        <v>5652131</v>
      </c>
      <c r="J7" s="17">
        <v>98.65</v>
      </c>
      <c r="K7" s="19" t="s">
        <v>508</v>
      </c>
      <c r="L7" s="20"/>
      <c r="M7" s="20"/>
      <c r="N7" s="20"/>
      <c r="O7" s="20"/>
    </row>
    <row r="8" spans="1:15" ht="15" thickBot="1" x14ac:dyDescent="0.4">
      <c r="A8" s="17">
        <v>2008</v>
      </c>
      <c r="B8" s="17">
        <f t="shared" si="1"/>
        <v>194115.32866687494</v>
      </c>
      <c r="C8" s="28" t="s">
        <v>517</v>
      </c>
      <c r="D8" s="18">
        <v>296690</v>
      </c>
      <c r="E8" s="18">
        <v>130168</v>
      </c>
      <c r="F8" s="18">
        <f>SUM(D8:E8)</f>
        <v>426858</v>
      </c>
      <c r="G8" s="18">
        <f t="shared" si="0"/>
        <v>620973.32866687491</v>
      </c>
      <c r="H8" s="18">
        <v>5875949</v>
      </c>
      <c r="I8" s="18">
        <v>5833827</v>
      </c>
      <c r="J8" s="17">
        <v>99.28</v>
      </c>
      <c r="K8" s="19" t="s">
        <v>508</v>
      </c>
      <c r="L8" s="20"/>
      <c r="M8" s="20"/>
      <c r="N8" s="20"/>
      <c r="O8" s="20"/>
    </row>
    <row r="9" spans="1:15" ht="15" thickBot="1" x14ac:dyDescent="0.4">
      <c r="A9" s="17">
        <v>2007</v>
      </c>
      <c r="B9" s="17">
        <f t="shared" si="1"/>
        <v>184409.56223353118</v>
      </c>
      <c r="C9" s="28" t="s">
        <v>517</v>
      </c>
      <c r="D9" s="18">
        <v>293270</v>
      </c>
      <c r="E9" s="18">
        <v>97722</v>
      </c>
      <c r="F9" s="18">
        <f>SUM(D9:E9)</f>
        <v>390992</v>
      </c>
      <c r="G9" s="18">
        <f t="shared" si="0"/>
        <v>575401.56223353115</v>
      </c>
      <c r="H9" s="18">
        <v>5826983</v>
      </c>
      <c r="I9" s="18">
        <v>5796209</v>
      </c>
      <c r="J9" s="17">
        <v>99.47</v>
      </c>
      <c r="K9" s="19" t="s">
        <v>508</v>
      </c>
      <c r="L9" s="20"/>
      <c r="M9" s="20"/>
      <c r="N9" s="20"/>
      <c r="O9" s="20"/>
    </row>
    <row r="10" spans="1:15" ht="15" thickBot="1" x14ac:dyDescent="0.4">
      <c r="A10" s="17">
        <v>2006</v>
      </c>
      <c r="B10" s="17">
        <f t="shared" si="1"/>
        <v>175189.0841218546</v>
      </c>
      <c r="C10" s="28" t="s">
        <v>517</v>
      </c>
      <c r="D10" s="18">
        <v>268352</v>
      </c>
      <c r="E10" s="18">
        <v>92636</v>
      </c>
      <c r="F10" s="18">
        <f>SUM(D10:E10)</f>
        <v>360988</v>
      </c>
      <c r="G10" s="18">
        <f t="shared" si="0"/>
        <v>536177.08412185463</v>
      </c>
      <c r="H10" s="18">
        <v>4974875</v>
      </c>
      <c r="I10" s="18">
        <v>4906243</v>
      </c>
      <c r="J10" s="17">
        <v>98.62</v>
      </c>
      <c r="K10" s="19" t="s">
        <v>508</v>
      </c>
      <c r="L10" s="20"/>
      <c r="M10" s="20"/>
      <c r="N10" s="20"/>
      <c r="O10" s="20"/>
    </row>
    <row r="11" spans="1:15" ht="15" thickBot="1" x14ac:dyDescent="0.4">
      <c r="A11" s="17">
        <v>2005</v>
      </c>
      <c r="B11" s="17">
        <f t="shared" si="1"/>
        <v>166429.62991576185</v>
      </c>
      <c r="C11" s="28" t="s">
        <v>517</v>
      </c>
      <c r="D11" s="18">
        <v>302013</v>
      </c>
      <c r="E11" s="18">
        <v>108495</v>
      </c>
      <c r="F11" s="18">
        <f>SUM(D11:E11)</f>
        <v>410508</v>
      </c>
      <c r="G11" s="18">
        <f t="shared" si="0"/>
        <v>576937.62991576188</v>
      </c>
      <c r="H11" s="18">
        <v>5205005</v>
      </c>
      <c r="I11" s="18">
        <v>5119287</v>
      </c>
      <c r="J11" s="17">
        <v>98.35</v>
      </c>
      <c r="K11" s="19" t="s">
        <v>508</v>
      </c>
      <c r="L11" s="20"/>
      <c r="M11" s="20"/>
      <c r="N11" s="20"/>
      <c r="O11" s="20"/>
    </row>
    <row r="12" spans="1:15" ht="15" thickBot="1" x14ac:dyDescent="0.4">
      <c r="A12" s="17">
        <v>2004</v>
      </c>
      <c r="B12" s="17">
        <f t="shared" si="1"/>
        <v>158108.14841997376</v>
      </c>
      <c r="C12" s="28" t="s">
        <v>517</v>
      </c>
      <c r="D12" s="18">
        <v>298629</v>
      </c>
      <c r="E12" s="18">
        <v>102620</v>
      </c>
      <c r="F12" s="18">
        <f>SUM(D12:E12)</f>
        <v>401249</v>
      </c>
      <c r="G12" s="18">
        <f t="shared" si="0"/>
        <v>559357.14841997379</v>
      </c>
      <c r="H12" s="18">
        <v>4033209</v>
      </c>
      <c r="I12" s="18">
        <v>3954681</v>
      </c>
      <c r="J12" s="17">
        <v>98.05</v>
      </c>
      <c r="K12" s="19" t="s">
        <v>508</v>
      </c>
      <c r="L12" s="20"/>
      <c r="M12" s="20"/>
      <c r="N12" s="20"/>
      <c r="O12" s="20"/>
    </row>
    <row r="13" spans="1:15" ht="15" thickBot="1" x14ac:dyDescent="0.4">
      <c r="A13" s="17">
        <v>2003</v>
      </c>
      <c r="B13" s="17">
        <f t="shared" si="1"/>
        <v>150202.74099897506</v>
      </c>
      <c r="C13" s="28" t="s">
        <v>517</v>
      </c>
      <c r="D13" s="18">
        <v>180652</v>
      </c>
      <c r="E13" s="18">
        <v>98192</v>
      </c>
      <c r="F13" s="18">
        <f>SUM(D13:E13)</f>
        <v>278844</v>
      </c>
      <c r="G13" s="18">
        <f t="shared" si="0"/>
        <v>429046.74099897506</v>
      </c>
      <c r="H13" s="18">
        <v>3960441</v>
      </c>
      <c r="I13" s="18">
        <v>3879660</v>
      </c>
      <c r="J13" s="17">
        <v>97.96</v>
      </c>
      <c r="K13" s="19" t="s">
        <v>508</v>
      </c>
      <c r="L13" s="20"/>
      <c r="M13" s="20"/>
      <c r="N13" s="20"/>
      <c r="O13" s="20"/>
    </row>
    <row r="14" spans="1:15" ht="15" thickBot="1" x14ac:dyDescent="0.4">
      <c r="A14" s="17">
        <v>2002</v>
      </c>
      <c r="B14" s="17">
        <f t="shared" si="1"/>
        <v>142692.60394902629</v>
      </c>
      <c r="C14" s="28" t="s">
        <v>517</v>
      </c>
      <c r="D14" s="18">
        <v>137230</v>
      </c>
      <c r="E14" s="18">
        <v>89724</v>
      </c>
      <c r="F14" s="18">
        <f>SUM(D14:E14)</f>
        <v>226954</v>
      </c>
      <c r="G14" s="18">
        <f t="shared" si="0"/>
        <v>369646.60394902632</v>
      </c>
      <c r="H14" s="18">
        <v>3856084</v>
      </c>
      <c r="I14" s="18">
        <v>3814241</v>
      </c>
      <c r="J14" s="17">
        <v>98.91</v>
      </c>
      <c r="K14" s="19" t="s">
        <v>508</v>
      </c>
      <c r="L14" s="20"/>
      <c r="M14" s="20"/>
      <c r="N14" s="20"/>
      <c r="O14" s="20"/>
    </row>
    <row r="15" spans="1:15" ht="15" thickBot="1" x14ac:dyDescent="0.4">
      <c r="A15" s="17">
        <v>2001</v>
      </c>
      <c r="B15" s="17">
        <f t="shared" si="1"/>
        <v>135557.97375157496</v>
      </c>
      <c r="C15" s="28" t="s">
        <v>517</v>
      </c>
      <c r="D15" s="18">
        <v>128796</v>
      </c>
      <c r="E15" s="18">
        <v>85700</v>
      </c>
      <c r="F15" s="18">
        <f>SUM(D15:E15)</f>
        <v>214496</v>
      </c>
      <c r="G15" s="18">
        <f t="shared" si="0"/>
        <v>350053.97375157499</v>
      </c>
      <c r="H15" s="18">
        <v>4156287</v>
      </c>
      <c r="I15" s="18">
        <v>4073240</v>
      </c>
      <c r="J15" s="17">
        <v>98</v>
      </c>
      <c r="K15" s="19" t="s">
        <v>508</v>
      </c>
      <c r="L15" s="20"/>
      <c r="M15" s="20"/>
      <c r="N15" s="20"/>
      <c r="O15" s="20"/>
    </row>
    <row r="16" spans="1:15" ht="15" thickBot="1" x14ac:dyDescent="0.4">
      <c r="A16" s="16" t="s">
        <v>509</v>
      </c>
      <c r="B16" s="16">
        <f>SUM(B2:B15)</f>
        <v>2755718.4987200722</v>
      </c>
      <c r="C16" s="16"/>
      <c r="D16" s="18">
        <v>3926228</v>
      </c>
      <c r="E16" s="18">
        <v>1672926</v>
      </c>
      <c r="F16" s="18">
        <f>SUM(F2:F15)</f>
        <v>5599154</v>
      </c>
      <c r="G16" s="18">
        <f>SUM(G2:G15)</f>
        <v>8354872.4987200722</v>
      </c>
      <c r="H16" s="18">
        <v>64689303</v>
      </c>
      <c r="I16" s="18">
        <v>63517556</v>
      </c>
      <c r="J16" s="17">
        <v>98.19</v>
      </c>
      <c r="K16" s="19" t="s">
        <v>508</v>
      </c>
      <c r="L16" s="20"/>
      <c r="M16" s="20"/>
      <c r="N16" s="20"/>
      <c r="O16" s="20"/>
    </row>
    <row r="17" spans="1:15" ht="15" thickBot="1" x14ac:dyDescent="0.4">
      <c r="A17" s="16" t="s">
        <v>510</v>
      </c>
      <c r="B17" s="16"/>
      <c r="C17" s="16"/>
      <c r="D17" s="18">
        <v>5599154</v>
      </c>
      <c r="E17" s="16"/>
      <c r="F17" s="16"/>
      <c r="G17" s="16"/>
      <c r="H17" s="20"/>
      <c r="I17" s="20"/>
      <c r="J17" s="20"/>
      <c r="K17" s="20"/>
      <c r="L17" s="20"/>
      <c r="M17" s="20"/>
      <c r="N17" s="20"/>
      <c r="O17" s="20"/>
    </row>
  </sheetData>
  <hyperlinks>
    <hyperlink ref="K2" r:id="rId1"/>
    <hyperlink ref="K3" r:id="rId2"/>
    <hyperlink ref="K4" r:id="rId3"/>
    <hyperlink ref="K5" r:id="rId4"/>
    <hyperlink ref="K6" r:id="rId5"/>
    <hyperlink ref="K7" r:id="rId6"/>
    <hyperlink ref="K8" r:id="rId7"/>
    <hyperlink ref="K9" r:id="rId8"/>
    <hyperlink ref="K10" r:id="rId9"/>
    <hyperlink ref="K11" r:id="rId10"/>
    <hyperlink ref="K12" r:id="rId11"/>
    <hyperlink ref="K13" r:id="rId12"/>
    <hyperlink ref="K14" r:id="rId13"/>
    <hyperlink ref="K15" r:id="rId14"/>
    <hyperlink ref="K16" r:id="rId1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C2" sqref="C2"/>
    </sheetView>
  </sheetViews>
  <sheetFormatPr defaultRowHeight="14.5" x14ac:dyDescent="0.35"/>
  <cols>
    <col min="1" max="1" width="18.81640625" style="2" customWidth="1" collapsed="1"/>
    <col min="2" max="2" width="12.81640625" style="2" customWidth="1" collapsed="1"/>
    <col min="3" max="3" width="11.08984375" style="2" customWidth="1" collapsed="1"/>
    <col min="4" max="4" width="10.6328125" style="2" customWidth="1" collapsed="1"/>
    <col min="5" max="16384" width="8.7265625" style="2" collapsed="1"/>
  </cols>
  <sheetData>
    <row r="1" spans="1:4" x14ac:dyDescent="0.35">
      <c r="B1" s="2" t="s">
        <v>302</v>
      </c>
      <c r="C1" s="2" t="s">
        <v>303</v>
      </c>
      <c r="D1" s="2" t="s">
        <v>295</v>
      </c>
    </row>
    <row r="2" spans="1:4" x14ac:dyDescent="0.35">
      <c r="A2" s="2" t="s">
        <v>296</v>
      </c>
      <c r="B2" s="2">
        <v>333048</v>
      </c>
      <c r="C2" s="2">
        <v>314000</v>
      </c>
      <c r="D2" s="2">
        <f t="shared" ref="D2:D7" si="0">SUM(B2:C2)</f>
        <v>647048</v>
      </c>
    </row>
    <row r="3" spans="1:4" x14ac:dyDescent="0.35">
      <c r="A3" s="2" t="s">
        <v>297</v>
      </c>
      <c r="B3" s="2">
        <v>166097</v>
      </c>
      <c r="D3" s="2">
        <f t="shared" si="0"/>
        <v>166097</v>
      </c>
    </row>
    <row r="4" spans="1:4" x14ac:dyDescent="0.35">
      <c r="A4" s="2" t="s">
        <v>298</v>
      </c>
      <c r="B4" s="2">
        <v>180038</v>
      </c>
      <c r="C4" s="2">
        <v>171320</v>
      </c>
      <c r="D4" s="2">
        <f t="shared" si="0"/>
        <v>351358</v>
      </c>
    </row>
    <row r="5" spans="1:4" x14ac:dyDescent="0.35">
      <c r="A5" s="2" t="s">
        <v>299</v>
      </c>
      <c r="B5" s="2">
        <v>129925</v>
      </c>
      <c r="C5" s="2">
        <v>0</v>
      </c>
      <c r="D5" s="2">
        <f t="shared" si="0"/>
        <v>129925</v>
      </c>
    </row>
    <row r="6" spans="1:4" x14ac:dyDescent="0.35">
      <c r="A6" s="2" t="s">
        <v>300</v>
      </c>
      <c r="B6" s="2">
        <v>129258</v>
      </c>
      <c r="D6" s="2">
        <f t="shared" si="0"/>
        <v>129258</v>
      </c>
    </row>
    <row r="7" spans="1:4" x14ac:dyDescent="0.35">
      <c r="A7" s="2" t="s">
        <v>301</v>
      </c>
      <c r="B7" s="2">
        <f>112157+14377</f>
        <v>126534</v>
      </c>
      <c r="D7" s="2">
        <f t="shared" si="0"/>
        <v>126534</v>
      </c>
    </row>
    <row r="8" spans="1:4" x14ac:dyDescent="0.35">
      <c r="A8" s="2" t="s">
        <v>177</v>
      </c>
      <c r="C8" s="2">
        <v>130132</v>
      </c>
    </row>
    <row r="9" spans="1:4" x14ac:dyDescent="0.35">
      <c r="A9" s="2" t="s">
        <v>304</v>
      </c>
      <c r="B9" s="2">
        <v>100000</v>
      </c>
    </row>
    <row r="28" s="7" customFormat="1" ht="15.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nsf</vt:lpstr>
      <vt:lpstr>noaa</vt:lpstr>
      <vt:lpstr>nasa</vt:lpstr>
      <vt:lpstr>990s</vt:lpstr>
      <vt:lpstr>combined 2014 salary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dc:creator>
  <cp:lastModifiedBy>Steve</cp:lastModifiedBy>
  <dcterms:created xsi:type="dcterms:W3CDTF">2015-09-22T17:42:19Z</dcterms:created>
  <dcterms:modified xsi:type="dcterms:W3CDTF">2015-09-28T15:48:01Z</dcterms:modified>
</cp:coreProperties>
</file>